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10.80.68.22\pbrs\CAP\2023-2025 Implemantation Plan\Dashboard\"/>
    </mc:Choice>
  </mc:AlternateContent>
  <xr:revisionPtr revIDLastSave="0" documentId="8_{87723308-6C97-498C-8CC2-597A338C8646}" xr6:coauthVersionLast="47" xr6:coauthVersionMax="47" xr10:uidLastSave="{00000000-0000-0000-0000-000000000000}"/>
  <bookViews>
    <workbookView xWindow="-110" yWindow="-110" windowWidth="19420" windowHeight="10300" tabRatio="690" firstSheet="3" activeTab="7" xr2:uid="{00000000-000D-0000-FFFF-FFFF00000000}"/>
  </bookViews>
  <sheets>
    <sheet name="CAP-Dashboard" sheetId="26" r:id="rId1"/>
    <sheet name="Objective Performance Metrics" sheetId="49" r:id="rId2"/>
    <sheet name="O2-CCC-A4" sheetId="27" r:id="rId3"/>
    <sheet name="O2-CCC-A5" sheetId="29" r:id="rId4"/>
    <sheet name="O2-CCC-A6" sheetId="28" r:id="rId5"/>
    <sheet name="O3-EH-A2" sheetId="30" r:id="rId6"/>
    <sheet name="O4-HM-A4" sheetId="50" r:id="rId7"/>
    <sheet name="O4-HM-A6" sheetId="33" r:id="rId8"/>
    <sheet name="O5-HBC-A5" sheetId="40" r:id="rId9"/>
    <sheet name="O5-HBC-A8" sheetId="41" r:id="rId10"/>
    <sheet name="progress-codes" sheetId="47" state="hidden"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0" i="26" l="1"/>
  <c r="B35" i="26"/>
  <c r="B30" i="26"/>
  <c r="B26" i="26"/>
  <c r="B20" i="26"/>
  <c r="B15" i="26"/>
  <c r="B10" i="26"/>
  <c r="B4" i="26"/>
  <c r="D39" i="26"/>
  <c r="E39" i="26"/>
  <c r="C38" i="26"/>
  <c r="C39" i="26"/>
  <c r="C31" i="26"/>
  <c r="C11" i="26"/>
  <c r="E42" i="26"/>
  <c r="G28" i="26"/>
  <c r="G29" i="26"/>
  <c r="G27" i="26"/>
  <c r="C28" i="26"/>
  <c r="C29" i="26"/>
  <c r="C27" i="26"/>
  <c r="M28" i="50"/>
  <c r="L28" i="50"/>
  <c r="K28" i="50"/>
  <c r="J28" i="50"/>
  <c r="I28" i="50"/>
  <c r="G28" i="50"/>
  <c r="F28" i="50"/>
  <c r="E28" i="50"/>
  <c r="D28" i="50"/>
  <c r="C28" i="50"/>
  <c r="N27" i="50"/>
  <c r="H27" i="50"/>
  <c r="N26" i="50"/>
  <c r="H26" i="50"/>
  <c r="M23" i="50"/>
  <c r="L23" i="50"/>
  <c r="K23" i="50"/>
  <c r="J23" i="50"/>
  <c r="I23" i="50"/>
  <c r="G23" i="50"/>
  <c r="F23" i="50"/>
  <c r="E23" i="50"/>
  <c r="D23" i="50"/>
  <c r="C23" i="50"/>
  <c r="H23" i="50" s="1"/>
  <c r="O22" i="50"/>
  <c r="N22" i="50"/>
  <c r="H22" i="50"/>
  <c r="N21" i="50"/>
  <c r="H21" i="50"/>
  <c r="O21" i="50" s="1"/>
  <c r="N20" i="50"/>
  <c r="H20" i="50"/>
  <c r="N16" i="50"/>
  <c r="N15" i="50"/>
  <c r="H29" i="26" s="1"/>
  <c r="N14" i="50"/>
  <c r="H28" i="26" s="1"/>
  <c r="N13" i="50"/>
  <c r="H27" i="26" s="1"/>
  <c r="A26" i="26" s="1"/>
  <c r="O10" i="50"/>
  <c r="N10" i="50"/>
  <c r="O9" i="50"/>
  <c r="N9" i="50"/>
  <c r="O8" i="50"/>
  <c r="N8" i="50"/>
  <c r="O7" i="50"/>
  <c r="E27" i="26" s="1"/>
  <c r="N7" i="50"/>
  <c r="D27" i="26" s="1"/>
  <c r="D13" i="26"/>
  <c r="C14" i="26"/>
  <c r="N7" i="30"/>
  <c r="N8" i="30"/>
  <c r="O10" i="41"/>
  <c r="O9" i="41"/>
  <c r="O8" i="41"/>
  <c r="O7" i="41"/>
  <c r="E41" i="26" s="1"/>
  <c r="O10" i="40"/>
  <c r="O9" i="40"/>
  <c r="E38" i="26" s="1"/>
  <c r="O8" i="40"/>
  <c r="O7" i="40"/>
  <c r="E36" i="26" s="1"/>
  <c r="O10" i="33"/>
  <c r="O9" i="33"/>
  <c r="O8" i="33"/>
  <c r="O7" i="33"/>
  <c r="E31" i="26" s="1"/>
  <c r="O8" i="30"/>
  <c r="E22" i="26" s="1"/>
  <c r="O9" i="30"/>
  <c r="E23" i="26" s="1"/>
  <c r="O10" i="30"/>
  <c r="E24" i="26" s="1"/>
  <c r="O7" i="30"/>
  <c r="E21" i="26" s="1"/>
  <c r="O8" i="29"/>
  <c r="E12" i="26" s="1"/>
  <c r="E13" i="26"/>
  <c r="O7" i="29"/>
  <c r="E11" i="26" s="1"/>
  <c r="E37" i="26"/>
  <c r="O7" i="28"/>
  <c r="E16" i="26" s="1"/>
  <c r="O8" i="27"/>
  <c r="E6" i="26" s="1"/>
  <c r="E7" i="26"/>
  <c r="E8" i="26"/>
  <c r="O7" i="27"/>
  <c r="E5" i="26" s="1"/>
  <c r="A10" i="26" l="1"/>
  <c r="O26" i="50"/>
  <c r="N28" i="50"/>
  <c r="O27" i="50"/>
  <c r="H28" i="50"/>
  <c r="O28" i="50" s="1"/>
  <c r="N23" i="50"/>
  <c r="O23" i="50" s="1"/>
  <c r="O20" i="50"/>
  <c r="C9" i="26"/>
  <c r="D9" i="26"/>
  <c r="G6" i="26"/>
  <c r="G7" i="26"/>
  <c r="G8" i="26"/>
  <c r="G9" i="26"/>
  <c r="N16" i="27"/>
  <c r="H8" i="26" s="1"/>
  <c r="G41" i="26" l="1"/>
  <c r="G42" i="26"/>
  <c r="G37" i="26"/>
  <c r="G36" i="26"/>
  <c r="G32" i="26"/>
  <c r="G33" i="26"/>
  <c r="G31" i="26"/>
  <c r="G22" i="26"/>
  <c r="G23" i="26"/>
  <c r="G24" i="26"/>
  <c r="G21" i="26"/>
  <c r="G14" i="26"/>
  <c r="G13" i="26"/>
  <c r="G12" i="26"/>
  <c r="G11" i="26"/>
  <c r="G17" i="26"/>
  <c r="G18" i="26"/>
  <c r="G16" i="26"/>
  <c r="G5" i="26"/>
  <c r="C42" i="26"/>
  <c r="C41" i="26"/>
  <c r="C37" i="26"/>
  <c r="C36" i="26"/>
  <c r="C32" i="26"/>
  <c r="C33" i="26"/>
  <c r="C22" i="26"/>
  <c r="C23" i="26"/>
  <c r="C24" i="26"/>
  <c r="C21" i="26"/>
  <c r="C6" i="26"/>
  <c r="C7" i="26"/>
  <c r="C8" i="26"/>
  <c r="C5" i="26"/>
  <c r="C16" i="26"/>
  <c r="C13" i="26"/>
  <c r="C12" i="26"/>
  <c r="N14" i="27"/>
  <c r="H6" i="26" s="1"/>
  <c r="N15" i="27"/>
  <c r="H7" i="26" s="1"/>
  <c r="N17" i="27"/>
  <c r="H9" i="26" s="1"/>
  <c r="N10" i="41"/>
  <c r="N9" i="41"/>
  <c r="N8" i="41"/>
  <c r="N7" i="41"/>
  <c r="N10" i="40"/>
  <c r="N9" i="40"/>
  <c r="D38" i="26" s="1"/>
  <c r="N8" i="40"/>
  <c r="N7" i="40"/>
  <c r="N10" i="33"/>
  <c r="N9" i="33"/>
  <c r="N8" i="33"/>
  <c r="N7" i="33"/>
  <c r="N10" i="30"/>
  <c r="N9" i="30"/>
  <c r="D23" i="26" s="1"/>
  <c r="D21" i="26"/>
  <c r="N9" i="29"/>
  <c r="N8" i="29"/>
  <c r="D12" i="26" s="1"/>
  <c r="N7" i="29"/>
  <c r="D11" i="26" s="1"/>
  <c r="N7" i="27"/>
  <c r="N8" i="27"/>
  <c r="N9" i="27"/>
  <c r="D7" i="26" s="1"/>
  <c r="N10" i="27"/>
  <c r="D8" i="26" s="1"/>
  <c r="D22" i="26"/>
  <c r="D24" i="26"/>
  <c r="N16" i="41"/>
  <c r="N15" i="41"/>
  <c r="N14" i="41"/>
  <c r="H42" i="26" s="1"/>
  <c r="N13" i="41"/>
  <c r="H41" i="26" s="1"/>
  <c r="N16" i="40"/>
  <c r="N15" i="40"/>
  <c r="N14" i="40"/>
  <c r="H37" i="26" s="1"/>
  <c r="N13" i="40"/>
  <c r="H36" i="26" s="1"/>
  <c r="N16" i="33"/>
  <c r="N15" i="33"/>
  <c r="H33" i="26" s="1"/>
  <c r="N14" i="33"/>
  <c r="H32" i="26" s="1"/>
  <c r="N13" i="33"/>
  <c r="H31" i="26" s="1"/>
  <c r="N17" i="30"/>
  <c r="H24" i="26" s="1"/>
  <c r="N16" i="30"/>
  <c r="H23" i="26" s="1"/>
  <c r="N15" i="30"/>
  <c r="H22" i="26" s="1"/>
  <c r="N14" i="30"/>
  <c r="H21" i="26" s="1"/>
  <c r="N15" i="29"/>
  <c r="H14" i="26" s="1"/>
  <c r="N14" i="29"/>
  <c r="H13" i="26" s="1"/>
  <c r="N13" i="29"/>
  <c r="H12" i="26" s="1"/>
  <c r="N12" i="29"/>
  <c r="H11" i="26" s="1"/>
  <c r="N12" i="28"/>
  <c r="H18" i="26" s="1"/>
  <c r="N11" i="28"/>
  <c r="H17" i="26" s="1"/>
  <c r="N10" i="28"/>
  <c r="H16" i="26" s="1"/>
  <c r="A15" i="26" s="1"/>
  <c r="N13" i="27"/>
  <c r="H5" i="26" s="1"/>
  <c r="A20" i="26" l="1"/>
  <c r="A4" i="26"/>
  <c r="A35" i="26"/>
  <c r="A40" i="26"/>
  <c r="A30" i="26"/>
  <c r="M28" i="41"/>
  <c r="L28" i="41"/>
  <c r="K28" i="41"/>
  <c r="J28" i="41"/>
  <c r="I28" i="41"/>
  <c r="G28" i="41"/>
  <c r="F28" i="41"/>
  <c r="E28" i="41"/>
  <c r="D28" i="41"/>
  <c r="C28" i="41"/>
  <c r="N27" i="41"/>
  <c r="H27" i="41"/>
  <c r="O27" i="41" s="1"/>
  <c r="N26" i="41"/>
  <c r="H26" i="41"/>
  <c r="M23" i="41"/>
  <c r="L23" i="41"/>
  <c r="K23" i="41"/>
  <c r="J23" i="41"/>
  <c r="I23" i="41"/>
  <c r="G23" i="41"/>
  <c r="F23" i="41"/>
  <c r="E23" i="41"/>
  <c r="D23" i="41"/>
  <c r="C23" i="41"/>
  <c r="N22" i="41"/>
  <c r="N21" i="41"/>
  <c r="N20" i="41"/>
  <c r="O20" i="41" s="1"/>
  <c r="D41" i="26"/>
  <c r="M28" i="40"/>
  <c r="L28" i="40"/>
  <c r="K28" i="40"/>
  <c r="J28" i="40"/>
  <c r="I28" i="40"/>
  <c r="G28" i="40"/>
  <c r="F28" i="40"/>
  <c r="E28" i="40"/>
  <c r="D28" i="40"/>
  <c r="C28" i="40"/>
  <c r="N27" i="40"/>
  <c r="H27" i="40"/>
  <c r="O27" i="40" s="1"/>
  <c r="N26" i="40"/>
  <c r="H26" i="40"/>
  <c r="M23" i="40"/>
  <c r="L23" i="40"/>
  <c r="K23" i="40"/>
  <c r="J23" i="40"/>
  <c r="I23" i="40"/>
  <c r="N23" i="40" s="1"/>
  <c r="O23" i="40" s="1"/>
  <c r="H23" i="40"/>
  <c r="G23" i="40"/>
  <c r="F23" i="40"/>
  <c r="E23" i="40"/>
  <c r="D23" i="40"/>
  <c r="C23" i="40"/>
  <c r="N22" i="40"/>
  <c r="H22" i="40"/>
  <c r="O22" i="40" s="1"/>
  <c r="N21" i="40"/>
  <c r="O21" i="40" s="1"/>
  <c r="H21" i="40"/>
  <c r="N20" i="40"/>
  <c r="H20" i="40"/>
  <c r="M28" i="33"/>
  <c r="L28" i="33"/>
  <c r="K28" i="33"/>
  <c r="J28" i="33"/>
  <c r="I28" i="33"/>
  <c r="G28" i="33"/>
  <c r="F28" i="33"/>
  <c r="E28" i="33"/>
  <c r="D28" i="33"/>
  <c r="C28" i="33"/>
  <c r="N27" i="33"/>
  <c r="H27" i="33"/>
  <c r="N26" i="33"/>
  <c r="H26" i="33"/>
  <c r="M23" i="33"/>
  <c r="L23" i="33"/>
  <c r="K23" i="33"/>
  <c r="J23" i="33"/>
  <c r="I23" i="33"/>
  <c r="N23" i="33" s="1"/>
  <c r="G23" i="33"/>
  <c r="F23" i="33"/>
  <c r="E23" i="33"/>
  <c r="D23" i="33"/>
  <c r="C23" i="33"/>
  <c r="N22" i="33"/>
  <c r="O22" i="33" s="1"/>
  <c r="H22" i="33"/>
  <c r="N21" i="33"/>
  <c r="H21" i="33"/>
  <c r="N20" i="33"/>
  <c r="H20" i="33"/>
  <c r="O20" i="33" s="1"/>
  <c r="M29" i="30"/>
  <c r="L29" i="30"/>
  <c r="K29" i="30"/>
  <c r="J29" i="30"/>
  <c r="I29" i="30"/>
  <c r="G29" i="30"/>
  <c r="F29" i="30"/>
  <c r="E29" i="30"/>
  <c r="D29" i="30"/>
  <c r="C29" i="30"/>
  <c r="N28" i="30"/>
  <c r="H28" i="30"/>
  <c r="N27" i="30"/>
  <c r="H27" i="30"/>
  <c r="M24" i="30"/>
  <c r="L24" i="30"/>
  <c r="K24" i="30"/>
  <c r="J24" i="30"/>
  <c r="I24" i="30"/>
  <c r="G24" i="30"/>
  <c r="F24" i="30"/>
  <c r="E24" i="30"/>
  <c r="D24" i="30"/>
  <c r="C24" i="30"/>
  <c r="N23" i="30"/>
  <c r="H23" i="30"/>
  <c r="N22" i="30"/>
  <c r="H22" i="30"/>
  <c r="N21" i="30"/>
  <c r="H21" i="30"/>
  <c r="M27" i="29"/>
  <c r="L27" i="29"/>
  <c r="K27" i="29"/>
  <c r="J27" i="29"/>
  <c r="I27" i="29"/>
  <c r="N27" i="29" s="1"/>
  <c r="G27" i="29"/>
  <c r="F27" i="29"/>
  <c r="E27" i="29"/>
  <c r="D27" i="29"/>
  <c r="C27" i="29"/>
  <c r="N26" i="29"/>
  <c r="H26" i="29"/>
  <c r="O26" i="29" s="1"/>
  <c r="N25" i="29"/>
  <c r="O25" i="29" s="1"/>
  <c r="H25" i="29"/>
  <c r="M22" i="29"/>
  <c r="L22" i="29"/>
  <c r="K22" i="29"/>
  <c r="J22" i="29"/>
  <c r="I22" i="29"/>
  <c r="G22" i="29"/>
  <c r="F22" i="29"/>
  <c r="E22" i="29"/>
  <c r="D22" i="29"/>
  <c r="C22" i="29"/>
  <c r="N21" i="29"/>
  <c r="H21" i="29"/>
  <c r="N20" i="29"/>
  <c r="H20" i="29"/>
  <c r="N19" i="29"/>
  <c r="H19" i="29"/>
  <c r="M24" i="28"/>
  <c r="L24" i="28"/>
  <c r="K24" i="28"/>
  <c r="J24" i="28"/>
  <c r="I24" i="28"/>
  <c r="G24" i="28"/>
  <c r="F24" i="28"/>
  <c r="E24" i="28"/>
  <c r="D24" i="28"/>
  <c r="C24" i="28"/>
  <c r="N23" i="28"/>
  <c r="H23" i="28"/>
  <c r="O23" i="28" s="1"/>
  <c r="N22" i="28"/>
  <c r="H22" i="28"/>
  <c r="M19" i="28"/>
  <c r="L19" i="28"/>
  <c r="K19" i="28"/>
  <c r="J19" i="28"/>
  <c r="I19" i="28"/>
  <c r="G19" i="28"/>
  <c r="F19" i="28"/>
  <c r="E19" i="28"/>
  <c r="D19" i="28"/>
  <c r="C19" i="28"/>
  <c r="N18" i="28"/>
  <c r="H18" i="28"/>
  <c r="N17" i="28"/>
  <c r="H17" i="28"/>
  <c r="N16" i="28"/>
  <c r="H16" i="28"/>
  <c r="N7" i="28"/>
  <c r="D16" i="26" s="1"/>
  <c r="M29" i="27"/>
  <c r="L29" i="27"/>
  <c r="K29" i="27"/>
  <c r="J29" i="27"/>
  <c r="I29" i="27"/>
  <c r="G29" i="27"/>
  <c r="F29" i="27"/>
  <c r="E29" i="27"/>
  <c r="D29" i="27"/>
  <c r="C29" i="27"/>
  <c r="N28" i="27"/>
  <c r="O28" i="27" s="1"/>
  <c r="H28" i="27"/>
  <c r="N27" i="27"/>
  <c r="O27" i="27" s="1"/>
  <c r="H27" i="27"/>
  <c r="M24" i="27"/>
  <c r="L24" i="27"/>
  <c r="K24" i="27"/>
  <c r="J24" i="27"/>
  <c r="I24" i="27"/>
  <c r="G24" i="27"/>
  <c r="F24" i="27"/>
  <c r="E24" i="27"/>
  <c r="D24" i="27"/>
  <c r="C24" i="27"/>
  <c r="N23" i="27"/>
  <c r="O23" i="27" s="1"/>
  <c r="H23" i="27"/>
  <c r="N22" i="27"/>
  <c r="H22" i="27"/>
  <c r="N21" i="27"/>
  <c r="H21" i="27"/>
  <c r="D42" i="26"/>
  <c r="D37" i="26"/>
  <c r="D36" i="26"/>
  <c r="D31" i="26"/>
  <c r="D6" i="26"/>
  <c r="D5" i="26"/>
  <c r="O21" i="33" l="1"/>
  <c r="H28" i="41"/>
  <c r="H29" i="30"/>
  <c r="N24" i="30"/>
  <c r="H22" i="29"/>
  <c r="O16" i="28"/>
  <c r="O22" i="28"/>
  <c r="O20" i="29"/>
  <c r="N22" i="29"/>
  <c r="O22" i="29" s="1"/>
  <c r="O17" i="28"/>
  <c r="O21" i="29"/>
  <c r="O21" i="30"/>
  <c r="O23" i="30"/>
  <c r="O28" i="30"/>
  <c r="O27" i="30"/>
  <c r="N28" i="41"/>
  <c r="O28" i="41" s="1"/>
  <c r="O27" i="33"/>
  <c r="O21" i="41"/>
  <c r="N23" i="41"/>
  <c r="O18" i="28"/>
  <c r="N19" i="28"/>
  <c r="H23" i="33"/>
  <c r="O23" i="33" s="1"/>
  <c r="O22" i="41"/>
  <c r="H19" i="28"/>
  <c r="H23" i="41"/>
  <c r="O23" i="41" s="1"/>
  <c r="O20" i="40"/>
  <c r="O19" i="29"/>
  <c r="O26" i="40"/>
  <c r="H24" i="30"/>
  <c r="O24" i="30" s="1"/>
  <c r="O22" i="30"/>
  <c r="O22" i="27"/>
  <c r="N24" i="27"/>
  <c r="O21" i="27"/>
  <c r="O26" i="33"/>
  <c r="O26" i="41"/>
  <c r="H24" i="27"/>
  <c r="N28" i="40"/>
  <c r="H28" i="40"/>
  <c r="N28" i="33"/>
  <c r="H28" i="33"/>
  <c r="N29" i="30"/>
  <c r="H27" i="29"/>
  <c r="O27" i="29" s="1"/>
  <c r="N24" i="28"/>
  <c r="H24" i="28"/>
  <c r="N29" i="27"/>
  <c r="H29" i="27"/>
  <c r="O24" i="28" l="1"/>
  <c r="O29" i="30"/>
  <c r="O19" i="28"/>
  <c r="O24" i="27"/>
  <c r="O28" i="40"/>
  <c r="O28" i="33"/>
  <c r="O29" i="27"/>
</calcChain>
</file>

<file path=xl/sharedStrings.xml><?xml version="1.0" encoding="utf-8"?>
<sst xmlns="http://schemas.openxmlformats.org/spreadsheetml/2006/main" count="873" uniqueCount="188">
  <si>
    <t>Objective</t>
  </si>
  <si>
    <t>Action</t>
  </si>
  <si>
    <t>Deliverable</t>
  </si>
  <si>
    <t>Deliverable status according to plan</t>
  </si>
  <si>
    <t>Progress (%)</t>
  </si>
  <si>
    <t>Milestones</t>
  </si>
  <si>
    <t>Milestone status according to plan</t>
  </si>
  <si>
    <t>Objective-2_Communicate to the public, policy makers, and legislators around the world the importance of mitigating GHG emissions to polar bear conservation</t>
  </si>
  <si>
    <t>Objective-3 Ensure the conservation of essential habitat for polar bears</t>
  </si>
  <si>
    <t>Objective-4 Ensure that harvest of polar bear subpopulations is managed in a biologically sustainable manner in accordance with sound conservation practices</t>
  </si>
  <si>
    <t>Objective-5 Manage human-bear interactions to ensure human safety and to minimize polar bear injury or mortality</t>
  </si>
  <si>
    <t>Measure of effectiveness/ Impact</t>
  </si>
  <si>
    <t>Performance Metrics/Indicators</t>
  </si>
  <si>
    <t>Baseline in 2020 *</t>
  </si>
  <si>
    <t>Status in March 2022 *</t>
  </si>
  <si>
    <t>Status in October 2023 *</t>
  </si>
  <si>
    <t>Expected status in October 2025 *</t>
  </si>
  <si>
    <t>1. There is an increased awareness in the general public — both locally and globally — about the impacts of climate change on polar bears, due to insights and information provided by the Range States as it relates to their cooperation on polar bear conservation.</t>
  </si>
  <si>
    <t>Indicator: Traffic to the PBRS website</t>
  </si>
  <si>
    <t>Numbers of visitors to the RS website in April 2021: 
387 visitors  
117 direct visitors (29.9%) 
270 via search engines (70.1%)</t>
  </si>
  <si>
    <t>Numbers of visitors to the RS website in April 2022: 
3636 visitors  
718 direct visitors (19.7%) 
2918 via search engines (80.3%)</t>
  </si>
  <si>
    <t xml:space="preserve">Once the Climate Change Communications Strategy has been posted on the PBRS website in June 2022, it is likely that traffic to the PBRS website will increase.  </t>
  </si>
  <si>
    <t xml:space="preserve">It is anticipated that the work associated with CCC-A4, CCC-A5 and CCC-A6 during the 2023-2025 CAP Implementation Period will result in increased traffic to the PBRS website.                                        </t>
  </si>
  <si>
    <t xml:space="preserve">2. Increase awareness among decision makers about the impacts of climate change on polar bears, due to insights and information provided by the Range States as it relates to their cooperation on polar bear conservation.    
</t>
  </si>
  <si>
    <t>Indicator: Survey sent to decision makers and stakeholders</t>
  </si>
  <si>
    <t xml:space="preserve">Preliminary idea to measure a baseline: 
A survey sent to decision makers to gauge their level of awareness of the impacts of climate change on polar bears. Could ask where they get their information on the impacts of climate change on polar bears.                 </t>
  </si>
  <si>
    <t>Once the Climate Change Communications Strategy has been posted to the PBRS website, and the key messages in the Strategy have been shared in different fora, it is anticipated that decision makers will have an increased awareness of the impacts of climate change on polar bears.</t>
  </si>
  <si>
    <t xml:space="preserve"> As the PBRS enters into partnerships with external organizations, and as the key messages of the Strategy are communicated during the 2023 – 2025 Implementation Period, it is anticipated that decision makers will have an increased awareness of the impacts of climate change on polar bears.</t>
  </si>
  <si>
    <t>3. Misinformation regarding the impacts of climate change on polar bears among the public, policy makers, and legislators is reduced.</t>
  </si>
  <si>
    <t xml:space="preserve">Indicator: Survey sent to decision makers and stakeholders </t>
  </si>
  <si>
    <t xml:space="preserve">Preliminary idea to measure a baseline: A survey sent to decision makers to gauge their level of awareness of the impacts of climate change on polar bears. Could ask where they get their information on the impacts of climate change on polar bears.  </t>
  </si>
  <si>
    <t>One of the goals of the Climate Change Communications Strategy is to dispel misinformation regarding climate change (e.g., climate change impacts Arctic wildlife only, not people living in the Arctic). Posting the Strategy on the PBRS website and sharing the Strategy’s key messages in different fora will help reach this goal.</t>
  </si>
  <si>
    <t xml:space="preserve">It is anticipated that there will be less misinformation regarding climate change and polar bears once this Objective is complete in 2025. </t>
  </si>
  <si>
    <t>4. Number of strategic communication partnerships where climate change communications messages have been developed by Range States and delivered to target audience(s).</t>
  </si>
  <si>
    <t>Indicator: Number of strategic communication partnerships where climate change communications messages have been developed by Range States and delivered to target audience(s).</t>
  </si>
  <si>
    <t>When the Range States’ work on climate change communications began, there were no partnerships between the Range States and external organizations that were specifically geared towards climate change communications.</t>
  </si>
  <si>
    <t xml:space="preserve">The external organizations that were members of the Climate Change Communications Working Group have begun to share the key messages of the Climate Change Communications Strategy. </t>
  </si>
  <si>
    <t xml:space="preserve"> The external organizations that were members of the Climate Change Communications Working Group have continued to share the key messages of the Climate Change Communications Strategy.</t>
  </si>
  <si>
    <t> </t>
  </si>
  <si>
    <t xml:space="preserve">1.	Relative to the baseline essential habitat inventory, changes in the amount of essential habitat in each category as identified by the PBSG (i.e. feeding habitat, mating habitat, denning habitat, migration corridors, and terrestrial refugia)  (PBSG). </t>
  </si>
  <si>
    <t xml:space="preserve">1) Changes in the amount of essential habitat in each of the categories of habitat </t>
  </si>
  <si>
    <t xml:space="preserve">Baseline needs to be defined. One option for a baseline is the identification of where both protected and unprotected essential habitat currently exists. </t>
  </si>
  <si>
    <t xml:space="preserve">The categories of essential habitat are being defined. 
Work to determine changes in the amount of essential habitat in each category will begin after the categories have been defined, likely during the 2023 – 2025 CAP Implementation Period. </t>
  </si>
  <si>
    <t xml:space="preserve">The categories of essential habitat will be defined. 
Work to determine changes in the amount of essential habitat in each category can begin once the categories have been defined, likely during the 2023 – 2025 CAP Implementation Period. </t>
  </si>
  <si>
    <t xml:space="preserve">2.	Relative to the baseline value, changes in the amount of essential habitat in each of the conservation status categories (PBRS).  </t>
  </si>
  <si>
    <t>2) Changes in the amount of essential habitat in each of categories of conservation status</t>
  </si>
  <si>
    <t xml:space="preserve">Baseline needs to be defined. One option for a baseline is how much essential habitat currently exists in areas with different conservation statuses. </t>
  </si>
  <si>
    <t xml:space="preserve">Not started. Work on EH-A2 will commence during the 2023 – 2025 CAP Implementation Period. </t>
  </si>
  <si>
    <t>3. Circumpolar objective: Essential polar bear habitat is consistently described and tracked over time/better understanding/more clarity at the circumpolar level so that each RS can do their job better.</t>
  </si>
  <si>
    <t xml:space="preserve">1.	The proportion of subpopulations where harvest levels are biologically sustainable. 
</t>
  </si>
  <si>
    <t xml:space="preserve">1) The proportion of subpopulations with harvest which have a quantitative assessment of the population, including accounting for associated uncertainty.  </t>
  </si>
  <si>
    <t>N/A</t>
  </si>
  <si>
    <t>Postponed until 2023-2025</t>
  </si>
  <si>
    <t>Framework for assessment to be complete; assessment to be performed as part of HM-A4, A5, and A6 (2023-2025)</t>
  </si>
  <si>
    <t>Complete</t>
  </si>
  <si>
    <t xml:space="preserve">2.	The proportion of subpopulations where a demonstrated harvest management regime exists.   </t>
  </si>
  <si>
    <t xml:space="preserve">2) The proportion of subpopulations with harvest where harvest data and associated uncertainty is available.  </t>
  </si>
  <si>
    <t xml:space="preserve">3) The proportion of subpopulations with harvest where harvest is determined to be biologically sustainable based on a quantitative assessment.  </t>
  </si>
  <si>
    <t>Will be completed after 2025</t>
  </si>
  <si>
    <t xml:space="preserve">4) The proportion of subpopulations with harvest where quotas and harvest are within biologically sustainable limits (as defined by performance metric 3). </t>
  </si>
  <si>
    <t>3.	Circumpolar objective: Clarity in terms and consistency in evaluation of harvest across subpopulations and development of methods used to analyze samples collected from harvested bears</t>
  </si>
  <si>
    <t xml:space="preserve">Change in the number of bears injured or killed in conflict situations and in the number of humans injured or killed by bears, compared to the baseline.    </t>
  </si>
  <si>
    <t xml:space="preserve">1) Number of bears injured or killed in conflict situations.  </t>
  </si>
  <si>
    <t xml:space="preserve">58 (see PBRS website) </t>
  </si>
  <si>
    <t xml:space="preserve">Not available yet </t>
  </si>
  <si>
    <t xml:space="preserve">Numbers for 2022 will be available </t>
  </si>
  <si>
    <t xml:space="preserve">2) Number of humans injured or killed in conflict situations. </t>
  </si>
  <si>
    <t xml:space="preserve">3 (see PBRS website for record 2016-2020) </t>
  </si>
  <si>
    <t>3) Number of human-bear conflicts resolved without injury or death (i.e., successful use of nonlethal deterrents).</t>
  </si>
  <si>
    <t>No data </t>
  </si>
  <si>
    <t>Objective-6 Ensure that international trade of polar bears is carried out according to conservation principles</t>
  </si>
  <si>
    <t xml:space="preserve">International trade is carried out in compliance with CITES.  
Decrease in the number of CITES violations.
No increase in the number of poaching incidents.
Increase in the proportion of recommendations from the TWG that have been implemented by all 5 Range States.  </t>
  </si>
  <si>
    <t>1. Number of subpopulations that have received non-detriment findings by CITES.</t>
  </si>
  <si>
    <t xml:space="preserve">In 2020, Canada had an overall positive NDF for polar bear, however, individual export permits were assessed on a case-by-case basis. </t>
  </si>
  <si>
    <t xml:space="preserve">As of March 2022, Canada has an overall positive NDF for polar bear, however, individual export permits are assessed on a case-by-case basis. </t>
  </si>
  <si>
    <t xml:space="preserve">Canada’s CITES Scientific Authority is currently preparing a Canada-wide NDF Report. This report will be released in mid-2022. </t>
  </si>
  <si>
    <t>Objective-7 Carry out coordinated circumpolar population research and monitoring to monitor progress toward achieving the vision of the CAP</t>
  </si>
  <si>
    <t>To be defined</t>
  </si>
  <si>
    <t>*) Baseline and status of Objective performance indicators as defined in column C</t>
  </si>
  <si>
    <t>Objective Lead</t>
  </si>
  <si>
    <t xml:space="preserve">Action </t>
  </si>
  <si>
    <t>Action lead(s)</t>
  </si>
  <si>
    <t>CCC-A4:  Post and maintain key information related to the Climate Change Communications Strategy on the Polar Bear Range States website.</t>
  </si>
  <si>
    <t>Deliverables - Planned Progress (accumulated %)</t>
  </si>
  <si>
    <t>Deliverables - Actual Progress (accumulated %)</t>
  </si>
  <si>
    <t>Deliverables</t>
  </si>
  <si>
    <t>Contacts</t>
  </si>
  <si>
    <t>P1-2</t>
  </si>
  <si>
    <t>P3-4</t>
  </si>
  <si>
    <t>P5-6</t>
  </si>
  <si>
    <t>P7-8</t>
  </si>
  <si>
    <t>Status</t>
  </si>
  <si>
    <t>Progress</t>
  </si>
  <si>
    <t>Notes of clarification</t>
  </si>
  <si>
    <t>Needs of HoD action or amendment</t>
  </si>
  <si>
    <t>D1. Climate Change Communications webpage on the PBRS website: A webpage on the Polar Bear Range States website containing the five key messages of the Climate Change Communications Strategy. Each of the individual messages associated with the key messages are also listed.</t>
  </si>
  <si>
    <t>D2. Examples of polar bear conservation and management: Examples of polar bear conservation and management that pertain to each of the five key messages of the Climate Change Communications Strategy, and website links where they exist, are posted on the Polar Bear Range States website as they become available.</t>
  </si>
  <si>
    <t>Milestones - Planned due periods</t>
  </si>
  <si>
    <t>Milestone status - completed: "yes"/ "no"</t>
  </si>
  <si>
    <t>P9-10</t>
  </si>
  <si>
    <t>M1. Basic website has been fully published: A webpage on the Polar Bear Range States website containing the five key messages of the Climate Change Communications Strategy has been published.</t>
  </si>
  <si>
    <t>x</t>
  </si>
  <si>
    <t>M2. Examples have been acquired and selected: Examples of polar bear conservation and management that pertain to the five key messages have been acquired and selected for sharing using different communication forums.</t>
  </si>
  <si>
    <t>M3. Examples have been communicated: Stories/presentations with the selected examples of polar bear conservation and management pertaining to the five key messages are posted on the Polar Bear Range States website, and other communication forums.</t>
  </si>
  <si>
    <t>Planned Budget</t>
  </si>
  <si>
    <t>Actual Budget</t>
  </si>
  <si>
    <t>Budget</t>
  </si>
  <si>
    <t>Total</t>
  </si>
  <si>
    <t>Cost other than salary (USD) - PBRS (granted)</t>
  </si>
  <si>
    <t>Cost other than salary (USD) - External partners (granted)</t>
  </si>
  <si>
    <t>Cost other than salary (USD)  - Not secured</t>
  </si>
  <si>
    <t>Tolal cost</t>
  </si>
  <si>
    <t>Planned Working Effort</t>
  </si>
  <si>
    <t>Actual Working Effort</t>
  </si>
  <si>
    <t>Working Effort</t>
  </si>
  <si>
    <t>Working effort (hours) - PBRS (In kind)</t>
  </si>
  <si>
    <t>Working effort (hours) - External partners (In kind)</t>
  </si>
  <si>
    <t>Total effort (hours) - (In kind)</t>
  </si>
  <si>
    <t>CCC-A5 - Enter into climate change communications partnerships with organizations that have targeted audiences and strong public reach</t>
  </si>
  <si>
    <t>D1. A report detailing high-level overview of CCC partnership: A report detailing a high-level overview of the climate change communication partnerships that the Range States have entered with external organizations, and what those partnerships entail.</t>
  </si>
  <si>
    <t>D2. An assessment of the partnerships and the activities: An assessment of the partnership and the climate change communication activities carried out through them, considering their success and effectiveness in terms of strengthening the climate change communication efforts.</t>
  </si>
  <si>
    <t>M1. Report on partnerships been has presented to HoD: Report to be completed when partnership outreach is completed (Spring 2024?)</t>
  </si>
  <si>
    <t>M2. Assessment of partnerships has been presented to HoD: Assessment to be written before Meeting of Parties (fall Q3 2025?)</t>
  </si>
  <si>
    <t>CCC- A6 - Communicate key messages to the public.</t>
  </si>
  <si>
    <t>D1. A report detailing the events, conferences, special days, and other opportunities: A report detailing the events, conferences, special days, and other opportunities during which the five key messages of the Climate Change Communications Strategy were shared, and a list of which specific messages were shared.</t>
  </si>
  <si>
    <t>M1.Communications report has been presented to HoD: Reporting the events, conferences, special days, and other opportunities where comms on the five key messages were shared will happen annually after Q2</t>
  </si>
  <si>
    <t>Obj. 3 Ensure the conservation of essential habitat for polar bears</t>
  </si>
  <si>
    <t>EH – A2 - Define levels of protective status of polar bear essential (or commonly used) habitat (i.e., winter, summer and denning habitat).</t>
  </si>
  <si>
    <t>D1. For each of the 19 polar bear subpopulations, a map showing the location of protected areas and the essential/commonly used polar bear winter, summer and denning habitats that were identified by the PBSG during the CAP 2020-23 Implementation Period.</t>
  </si>
  <si>
    <t xml:space="preserve">D2. A report outlining the methods used to produce the maps. </t>
  </si>
  <si>
    <t>Obj. 4 Ensure that harvest of polar bear subpopulations is managed in a biologically sustainable manner in accordance with sound conservation practices</t>
  </si>
  <si>
    <t>HM – A4 - Submit a description of the harvest regime for each subpopulation</t>
  </si>
  <si>
    <t>Caroline Ladanowski</t>
  </si>
  <si>
    <t xml:space="preserve">D1. Report with descriptions of the harvest management regimes for all subpopulations </t>
  </si>
  <si>
    <t>Melissa Galicia and Erik Andersen</t>
  </si>
  <si>
    <t>TBD</t>
  </si>
  <si>
    <t>HM – A6 - Develop methods to collate available data from harvested bears and how to analyze that data</t>
  </si>
  <si>
    <t>Dave Gustine</t>
  </si>
  <si>
    <t>Obj. 5 Manage human-bear interactions to ensure human safety and to minimize polar bear injury or mortality</t>
  </si>
  <si>
    <t>HBC – A5 - Report findings on human-bear conflicts which end in injury or death (to bears or humans) annually on the RS website for each country or subpopulation</t>
  </si>
  <si>
    <t>D1. Table that is published on the Range States website with the number bears injured or killed during conflict situations in 2023.</t>
  </si>
  <si>
    <t>Droplaug Ólafsdóttir</t>
  </si>
  <si>
    <t>D2. Table that is published on the Range States website with the number bears injured or killed during conflict situations in 2024.</t>
  </si>
  <si>
    <t>D3. Table that is published on the Range States website with the number humans injured or killed during conflict situations in 2023.</t>
  </si>
  <si>
    <t>D4. Table that is published on the Range States website with the number humans injured or killed during conflict situations in 2024.</t>
  </si>
  <si>
    <t>M1. Annual reporting for 2023 completed - website updated</t>
  </si>
  <si>
    <t>M2. Annual reporting for 2024 completed - website updated</t>
  </si>
  <si>
    <t>HBC – A8 - Develop Template for site specific conflict mitigation plans</t>
  </si>
  <si>
    <t>Due period</t>
  </si>
  <si>
    <t>yes</t>
  </si>
  <si>
    <t>no</t>
  </si>
  <si>
    <t>D1. Template of site-specific conflict management plan</t>
  </si>
  <si>
    <t xml:space="preserve">M1. Develop a draft template </t>
  </si>
  <si>
    <t xml:space="preserve">M2. Range States review draft template </t>
  </si>
  <si>
    <t xml:space="preserve">M3. Final template </t>
  </si>
  <si>
    <t>M1. Draft report completed and shared for domestic review</t>
  </si>
  <si>
    <t>M2. White paper completed and published on Range States website</t>
  </si>
  <si>
    <t>M1. Draft white paper with reccomendations completed and shared for domestic review</t>
  </si>
  <si>
    <t>M2. Final report completed and presented on the Range States website</t>
  </si>
  <si>
    <t>Lauren Schmuck (Canada)</t>
  </si>
  <si>
    <t>A draft Climate Change Communications website has been developed, and key and individual messages have beena added. The website is very bare and needs additional material added to it. The website has not yet been shared with the members of the CCCWG.</t>
  </si>
  <si>
    <t>Prior to the end of the P3 - 4 period, members of the CCCWG will have been asked to share examples of stories of polar bear conservation and management that relate to each of the five key messages, and in particular, any examples that their organizations have been involved in.</t>
  </si>
  <si>
    <t>M1 is partially completed, as of August 2024. Full completion is anticipated during P7-8.</t>
  </si>
  <si>
    <t>M2 will be partially completed, as of the end of the P3 - 4 period. Full completion is anticipated during P7-8.</t>
  </si>
  <si>
    <t>M3 will be partially completed, as of the end of the P3 - 4 period. Full completion is anticipated during P7-8.</t>
  </si>
  <si>
    <t>Parternships have been reformed for the CAP 2023 - 2025 period, between the Polar Bear Range States and the external organizations that compose the Climate Change Communications Working Group.</t>
  </si>
  <si>
    <t>Parternships have been reformed for the CAP 2023 - 2025 period, between the Polar Bear Range States and the external organizations that compose the Climate Change Communications Working Group. Plans for the first meeting of the CCCWG for the CAP 2023 - 2025 period are underway, and the intention is to meet in September (or October) 2024.</t>
  </si>
  <si>
    <t>The five key messages were presented during the PBRS Meeting of the Parties on October 30 - November 2, 2024. This will be captured in the report. Other opportunities to share the five key messages will be brainstormed, and put into action, during P5, P6, P7, and P8.</t>
  </si>
  <si>
    <t>Canada (Lauren Schmuck) and Greenland (TBD)</t>
  </si>
  <si>
    <t>Canada (Lauren Schmuck) and Greenland (TBD) in cooperation with the PBSG</t>
  </si>
  <si>
    <t>Lauren Schmuck</t>
  </si>
  <si>
    <t>Correspondence was sent to the PBSG, and a response was received, in P1 and P2. There are some funding issues that need to be discussed before this can advance.</t>
  </si>
  <si>
    <t>This will be prepared by the PBSG, prior to the PBRS Meeting of the Parties in fall 2025.</t>
  </si>
  <si>
    <t>A representative of Inuit Circumpolar Council (ICC) has agreed to participate on the Objective 3 Working Group. This will help ensure Indigenous knowledge is captured in the maps that will be produced.</t>
  </si>
  <si>
    <t>D3. Inclusion of Indigenous knowledge in map production</t>
  </si>
  <si>
    <t>M1. The definition of a protected area has been determined.</t>
  </si>
  <si>
    <t>M2. Layers of protected areas have been acquired for as many subpopulations as possible.</t>
  </si>
  <si>
    <t xml:space="preserve">Canada has a definition of "protected area". This will be further discussed with other Range States, and a definition that is agreed upon by all will be reached. </t>
  </si>
  <si>
    <t>It is possible that it will be very challenging to acquire layers of protected areas for all 19 subpopulations.</t>
  </si>
  <si>
    <r>
      <t xml:space="preserve">Caroline Ladanowski, </t>
    </r>
    <r>
      <rPr>
        <b/>
        <sz val="11"/>
        <color rgb="FFFF0000"/>
        <rFont val="Calibri"/>
        <family val="2"/>
        <scheme val="minor"/>
      </rPr>
      <t>Dave Gustine [Alice Garrett July 19, 2024]</t>
    </r>
  </si>
  <si>
    <t>The Operating Team is on track to meet planned progress and next update provided at the end of P3-4.</t>
  </si>
  <si>
    <t>The Operating Team is on track to meet milestones status and next update provided at the end of P3-4.</t>
  </si>
  <si>
    <t>The Operating Team is on track to meet milestones status and next update provided at the end of P7-8.</t>
  </si>
  <si>
    <t>Review the final report for approval</t>
  </si>
  <si>
    <t>Dave Gustine [Alice Garrett July 19, 2024]</t>
  </si>
  <si>
    <t>Financial resources for the activities relating the achievement of Deliverable D1 continue to be provided by Canada during the CAP2023-2025 in form of an independent contract with Dr. Eric Regehr at the University of Washington.</t>
  </si>
  <si>
    <t xml:space="preserve">Review the final report for approval </t>
  </si>
  <si>
    <t xml:space="preserve">D1. Report with recommendations for harvest data collection and how harvested bears can inform subpopulation status.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</si>
</sst>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0.00000"/>
    <numFmt numFmtId="165" formatCode="&quot;$&quot;#,##0;[Red]\-&quot;$&quot;#,##0"/>
  </numFmts>
  <fonts count="27"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sz val="11"/>
      <color rgb="FF000000"/>
      <name val="Calibri"/>
      <family val="2"/>
    </font>
    <font>
      <b/>
      <sz val="11"/>
      <name val="Calibri"/>
      <family val="2"/>
      <scheme val="minor"/>
    </font>
    <font>
      <sz val="11"/>
      <color theme="10"/>
      <name val="Calibri"/>
      <family val="2"/>
      <scheme val="minor"/>
    </font>
    <font>
      <b/>
      <sz val="12"/>
      <color rgb="FF000000"/>
      <name val="Calibri"/>
      <family val="2"/>
    </font>
    <font>
      <b/>
      <sz val="11"/>
      <color rgb="FF000000"/>
      <name val="Calibri"/>
      <family val="2"/>
    </font>
    <font>
      <sz val="12"/>
      <color rgb="FF000000"/>
      <name val="Calibri"/>
      <family val="2"/>
    </font>
    <font>
      <sz val="11"/>
      <color rgb="FF000000"/>
      <name val="Calibri"/>
      <charset val="1"/>
    </font>
    <font>
      <b/>
      <u/>
      <sz val="12"/>
      <color theme="10"/>
      <name val="Calibri"/>
      <family val="2"/>
      <scheme val="minor"/>
    </font>
    <font>
      <b/>
      <sz val="14"/>
      <color rgb="FF0D0D0D"/>
      <name val="Calibri"/>
      <family val="2"/>
      <scheme val="minor"/>
    </font>
    <font>
      <b/>
      <u/>
      <sz val="14"/>
      <color theme="10"/>
      <name val="Calibri"/>
      <family val="2"/>
      <scheme val="minor"/>
    </font>
    <font>
      <b/>
      <sz val="14"/>
      <color rgb="FF000000"/>
      <name val="Calibri"/>
      <family val="2"/>
    </font>
    <font>
      <sz val="10"/>
      <color rgb="FF000000"/>
      <name val="Calibri"/>
      <family val="2"/>
      <scheme val="minor"/>
    </font>
    <font>
      <sz val="11"/>
      <color rgb="FF000000"/>
      <name val="Calibri"/>
      <family val="2"/>
      <charset val="1"/>
    </font>
    <font>
      <b/>
      <sz val="11"/>
      <name val="Calibri"/>
      <family val="2"/>
    </font>
    <font>
      <sz val="11"/>
      <color rgb="FF000000"/>
      <name val="Calibri"/>
    </font>
    <font>
      <b/>
      <u/>
      <sz val="11"/>
      <color theme="10"/>
      <name val="Calibri"/>
      <family val="2"/>
      <scheme val="minor"/>
    </font>
    <font>
      <b/>
      <sz val="11"/>
      <color rgb="FFFF0000"/>
      <name val="Calibri"/>
      <family val="2"/>
      <scheme val="minor"/>
    </font>
    <font>
      <sz val="11"/>
      <color rgb="FF000000"/>
      <name val="Calibri"/>
      <family val="2"/>
      <scheme val="minor"/>
    </font>
    <font>
      <sz val="11"/>
      <color rgb="FF000000"/>
      <name val="Calibri"/>
      <family val="2"/>
      <charset val="1"/>
      <scheme val="minor"/>
    </font>
  </fonts>
  <fills count="6">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D9D9D9"/>
        <bgColor rgb="FF000000"/>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right/>
      <top/>
      <bottom style="medium">
        <color indexed="64"/>
      </bottom>
      <diagonal/>
    </border>
    <border>
      <left style="dotted">
        <color indexed="64"/>
      </left>
      <right/>
      <top/>
      <bottom/>
      <diagonal/>
    </border>
    <border>
      <left style="hair">
        <color theme="0" tint="-0.499984740745262"/>
      </left>
      <right style="hair">
        <color theme="0" tint="-0.499984740745262"/>
      </right>
      <top/>
      <bottom/>
      <diagonal/>
    </border>
    <border>
      <left style="hair">
        <color theme="0" tint="-0.499984740745262"/>
      </left>
      <right/>
      <top/>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179">
    <xf numFmtId="0" fontId="0" fillId="0" borderId="0" xfId="0"/>
    <xf numFmtId="0" fontId="0" fillId="0" borderId="0" xfId="0" applyAlignment="1">
      <alignment wrapText="1"/>
    </xf>
    <xf numFmtId="0" fontId="2" fillId="0" borderId="0" xfId="0" applyFont="1" applyAlignment="1">
      <alignment wrapText="1"/>
    </xf>
    <xf numFmtId="0" fontId="0" fillId="0" borderId="1" xfId="0" applyBorder="1" applyAlignment="1">
      <alignment horizontal="center" vertical="center"/>
    </xf>
    <xf numFmtId="0" fontId="0" fillId="0" borderId="5" xfId="0"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1" fontId="0" fillId="0" borderId="1" xfId="1" applyNumberFormat="1" applyFont="1" applyBorder="1" applyAlignment="1">
      <alignment horizontal="center" vertical="center"/>
    </xf>
    <xf numFmtId="0" fontId="0" fillId="0" borderId="0" xfId="0" applyAlignment="1">
      <alignment vertical="center"/>
    </xf>
    <xf numFmtId="0" fontId="5" fillId="3" borderId="0" xfId="0" applyFont="1" applyFill="1"/>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 fillId="2" borderId="22" xfId="0" applyFont="1" applyFill="1" applyBorder="1" applyAlignment="1">
      <alignment horizontal="center" vertical="center"/>
    </xf>
    <xf numFmtId="0" fontId="6" fillId="0" borderId="0" xfId="0" applyFont="1"/>
    <xf numFmtId="0" fontId="6" fillId="0" borderId="0" xfId="0" applyFont="1" applyAlignment="1">
      <alignment vertical="center"/>
    </xf>
    <xf numFmtId="0" fontId="4" fillId="0" borderId="0" xfId="0" applyFont="1" applyAlignment="1">
      <alignment horizontal="center"/>
    </xf>
    <xf numFmtId="0" fontId="2" fillId="0" borderId="18" xfId="0" applyFont="1" applyBorder="1"/>
    <xf numFmtId="0" fontId="2" fillId="2" borderId="12"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0" fillId="0" borderId="23" xfId="0" applyBorder="1" applyAlignment="1">
      <alignment horizontal="center" vertical="center"/>
    </xf>
    <xf numFmtId="1" fontId="0" fillId="0" borderId="16" xfId="1" applyNumberFormat="1" applyFont="1" applyBorder="1" applyAlignment="1">
      <alignment horizontal="center" vertical="center"/>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5" fillId="0" borderId="0" xfId="0" applyFont="1" applyAlignment="1">
      <alignment horizontal="center"/>
    </xf>
    <xf numFmtId="0" fontId="7" fillId="0" borderId="0" xfId="0" applyFont="1"/>
    <xf numFmtId="0" fontId="0" fillId="0" borderId="1" xfId="0" applyBorder="1"/>
    <xf numFmtId="164" fontId="0" fillId="0" borderId="0" xfId="0" applyNumberFormat="1"/>
    <xf numFmtId="0" fontId="4" fillId="0" borderId="0" xfId="0" applyFont="1"/>
    <xf numFmtId="0" fontId="2" fillId="0" borderId="0" xfId="0" applyFont="1"/>
    <xf numFmtId="9" fontId="0" fillId="0" borderId="0" xfId="0" applyNumberFormat="1"/>
    <xf numFmtId="0" fontId="5" fillId="0" borderId="0" xfId="0" applyFont="1"/>
    <xf numFmtId="0" fontId="5" fillId="3" borderId="0" xfId="0" applyFont="1" applyFill="1" applyAlignment="1">
      <alignment horizontal="left" vertical="center" wrapText="1"/>
    </xf>
    <xf numFmtId="9" fontId="0" fillId="0" borderId="5" xfId="1" applyFont="1" applyBorder="1" applyAlignment="1">
      <alignment horizontal="center" vertical="center"/>
    </xf>
    <xf numFmtId="9" fontId="0" fillId="0" borderId="1" xfId="1" applyFont="1" applyBorder="1" applyAlignment="1">
      <alignment horizontal="center" vertical="center"/>
    </xf>
    <xf numFmtId="9" fontId="0" fillId="0" borderId="6" xfId="1" applyFont="1" applyBorder="1" applyAlignment="1">
      <alignment horizontal="center" vertical="center"/>
    </xf>
    <xf numFmtId="9" fontId="0" fillId="0" borderId="0" xfId="1" applyFont="1" applyFill="1" applyBorder="1" applyAlignment="1">
      <alignment horizontal="center" vertical="center"/>
    </xf>
    <xf numFmtId="9" fontId="0" fillId="0" borderId="7" xfId="1" applyFont="1" applyBorder="1" applyAlignment="1">
      <alignment horizontal="center" vertical="center"/>
    </xf>
    <xf numFmtId="9" fontId="0" fillId="0" borderId="8" xfId="1" applyFont="1" applyBorder="1" applyAlignment="1">
      <alignment horizontal="center" vertical="center"/>
    </xf>
    <xf numFmtId="9" fontId="0" fillId="0" borderId="9" xfId="1" applyFont="1" applyBorder="1" applyAlignment="1">
      <alignment horizontal="center" vertical="center"/>
    </xf>
    <xf numFmtId="0" fontId="5" fillId="3" borderId="0" xfId="0" applyFont="1" applyFill="1" applyAlignment="1">
      <alignment wrapText="1"/>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9" fontId="0" fillId="0" borderId="0" xfId="1" applyFont="1" applyBorder="1" applyAlignment="1">
      <alignment horizontal="center" vertical="center"/>
    </xf>
    <xf numFmtId="0" fontId="2" fillId="4" borderId="14" xfId="0" applyFont="1" applyFill="1" applyBorder="1" applyAlignment="1">
      <alignment horizontal="center" vertical="center"/>
    </xf>
    <xf numFmtId="9" fontId="0" fillId="0" borderId="24" xfId="1" applyFont="1" applyBorder="1" applyAlignment="1">
      <alignment horizontal="center" vertical="center"/>
    </xf>
    <xf numFmtId="9" fontId="0" fillId="0" borderId="25" xfId="1" applyFont="1" applyBorder="1" applyAlignment="1">
      <alignment horizontal="center" vertical="center"/>
    </xf>
    <xf numFmtId="0" fontId="2" fillId="0" borderId="2" xfId="0" applyFont="1" applyBorder="1"/>
    <xf numFmtId="9" fontId="0" fillId="0" borderId="5" xfId="1" applyFont="1" applyFill="1" applyBorder="1" applyAlignment="1">
      <alignment horizontal="center" vertical="center"/>
    </xf>
    <xf numFmtId="9" fontId="0" fillId="0" borderId="7" xfId="1" applyFont="1" applyFill="1" applyBorder="1" applyAlignment="1">
      <alignment horizontal="center" vertical="center"/>
    </xf>
    <xf numFmtId="0" fontId="2" fillId="2" borderId="14" xfId="0" applyFont="1" applyFill="1" applyBorder="1" applyAlignment="1">
      <alignment horizontal="center" vertical="center"/>
    </xf>
    <xf numFmtId="0" fontId="2" fillId="2" borderId="26" xfId="0" applyFont="1" applyFill="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0" fillId="0" borderId="24" xfId="0" applyBorder="1" applyAlignment="1">
      <alignment horizontal="center" vertical="center"/>
    </xf>
    <xf numFmtId="0" fontId="0" fillId="0" borderId="29" xfId="0" applyBorder="1" applyAlignment="1">
      <alignment horizontal="center" vertical="center"/>
    </xf>
    <xf numFmtId="0" fontId="2" fillId="2" borderId="30" xfId="0" applyFont="1" applyFill="1" applyBorder="1" applyAlignment="1">
      <alignment horizontal="center" vertical="center"/>
    </xf>
    <xf numFmtId="0" fontId="2" fillId="2" borderId="0" xfId="0" applyFont="1" applyFill="1" applyAlignment="1">
      <alignment horizontal="center" vertical="center"/>
    </xf>
    <xf numFmtId="9" fontId="0" fillId="0" borderId="31" xfId="1" applyFont="1" applyBorder="1" applyAlignment="1">
      <alignment horizontal="center" vertical="center"/>
    </xf>
    <xf numFmtId="1" fontId="0" fillId="0" borderId="27" xfId="1" applyNumberFormat="1" applyFont="1" applyBorder="1" applyAlignment="1">
      <alignment horizontal="center" vertical="center"/>
    </xf>
    <xf numFmtId="0" fontId="2" fillId="2" borderId="28" xfId="0" applyFont="1" applyFill="1" applyBorder="1" applyAlignment="1">
      <alignment horizontal="center" vertical="center"/>
    </xf>
    <xf numFmtId="0" fontId="5" fillId="0" borderId="0" xfId="0" applyFont="1" applyAlignment="1">
      <alignment horizontal="left"/>
    </xf>
    <xf numFmtId="0" fontId="0" fillId="0" borderId="27" xfId="0" applyBorder="1" applyAlignment="1">
      <alignment horizontal="center" vertical="center"/>
    </xf>
    <xf numFmtId="0" fontId="8" fillId="0" borderId="0" xfId="0" applyFont="1" applyAlignment="1">
      <alignment wrapText="1"/>
    </xf>
    <xf numFmtId="0" fontId="0" fillId="0" borderId="1" xfId="0" applyBorder="1" applyAlignment="1">
      <alignment wrapText="1"/>
    </xf>
    <xf numFmtId="9" fontId="0" fillId="0" borderId="0" xfId="0" applyNumberFormat="1" applyAlignment="1">
      <alignment horizontal="center" vertical="center"/>
    </xf>
    <xf numFmtId="0" fontId="11" fillId="5" borderId="0" xfId="0" applyFont="1" applyFill="1"/>
    <xf numFmtId="0" fontId="8" fillId="0" borderId="0" xfId="0" applyFont="1"/>
    <xf numFmtId="0" fontId="13" fillId="5" borderId="0" xfId="0" applyFont="1" applyFill="1"/>
    <xf numFmtId="0" fontId="12" fillId="0" borderId="0" xfId="0" applyFont="1" applyAlignment="1">
      <alignment wrapText="1"/>
    </xf>
    <xf numFmtId="0" fontId="13" fillId="5" borderId="0" xfId="0" applyFont="1" applyFill="1" applyAlignment="1">
      <alignment horizontal="left" vertical="top"/>
    </xf>
    <xf numFmtId="0" fontId="8" fillId="0" borderId="0" xfId="0" applyFont="1" applyAlignment="1">
      <alignment horizontal="left" vertical="top" wrapText="1"/>
    </xf>
    <xf numFmtId="0" fontId="0" fillId="0" borderId="0" xfId="0" applyAlignment="1">
      <alignment horizontal="left" vertical="top"/>
    </xf>
    <xf numFmtId="0" fontId="11" fillId="5" borderId="0" xfId="0" applyFont="1" applyFill="1" applyAlignment="1">
      <alignment vertical="center"/>
    </xf>
    <xf numFmtId="0" fontId="11" fillId="5" borderId="0" xfId="0" applyFont="1" applyFill="1" applyAlignment="1">
      <alignment horizontal="left" vertical="center"/>
    </xf>
    <xf numFmtId="0" fontId="13" fillId="5" borderId="0" xfId="0" applyFont="1" applyFill="1" applyAlignment="1">
      <alignment horizontal="left" vertical="center"/>
    </xf>
    <xf numFmtId="0" fontId="13" fillId="5" borderId="0" xfId="0" applyFont="1" applyFill="1" applyAlignment="1">
      <alignment vertical="center"/>
    </xf>
    <xf numFmtId="0" fontId="5" fillId="0" borderId="0" xfId="0" applyFont="1" applyAlignment="1">
      <alignment vertical="center"/>
    </xf>
    <xf numFmtId="0" fontId="4" fillId="0" borderId="0" xfId="0" applyFont="1" applyAlignment="1">
      <alignment horizontal="center" vertical="center"/>
    </xf>
    <xf numFmtId="0" fontId="8" fillId="0" borderId="0" xfId="0" applyFont="1" applyAlignment="1">
      <alignment vertical="top" wrapText="1"/>
    </xf>
    <xf numFmtId="0" fontId="14" fillId="0" borderId="0" xfId="0" applyFont="1" applyAlignment="1">
      <alignment horizontal="left" vertical="top" wrapText="1"/>
    </xf>
    <xf numFmtId="0" fontId="15" fillId="3" borderId="0" xfId="2" applyFont="1" applyFill="1" applyAlignment="1">
      <alignment vertical="center"/>
    </xf>
    <xf numFmtId="0" fontId="5" fillId="3" borderId="0" xfId="0" applyFont="1" applyFill="1" applyAlignment="1">
      <alignment vertical="center"/>
    </xf>
    <xf numFmtId="0" fontId="7" fillId="3" borderId="0" xfId="0" applyFont="1" applyFill="1" applyAlignment="1">
      <alignment vertical="center"/>
    </xf>
    <xf numFmtId="0" fontId="7" fillId="0" borderId="0" xfId="0" applyFont="1" applyAlignment="1">
      <alignment vertical="center"/>
    </xf>
    <xf numFmtId="0" fontId="18" fillId="5" borderId="32" xfId="0" applyFont="1" applyFill="1" applyBorder="1" applyAlignment="1">
      <alignment vertical="center" wrapText="1"/>
    </xf>
    <xf numFmtId="0" fontId="18" fillId="5" borderId="32" xfId="0" applyFont="1" applyFill="1" applyBorder="1" applyAlignment="1">
      <alignment vertical="center"/>
    </xf>
    <xf numFmtId="0" fontId="18" fillId="5" borderId="32" xfId="0" applyFont="1" applyFill="1" applyBorder="1" applyAlignment="1">
      <alignment horizontal="left" vertical="center"/>
    </xf>
    <xf numFmtId="0" fontId="19" fillId="0" borderId="0" xfId="0" applyFont="1"/>
    <xf numFmtId="0" fontId="3" fillId="0" borderId="0" xfId="2" applyAlignment="1">
      <alignment horizontal="left" vertical="top" wrapText="1"/>
    </xf>
    <xf numFmtId="0" fontId="5" fillId="3" borderId="33" xfId="0" applyFont="1" applyFill="1" applyBorder="1" applyAlignment="1">
      <alignment vertical="center" wrapText="1"/>
    </xf>
    <xf numFmtId="0" fontId="5" fillId="3" borderId="0" xfId="0" applyFont="1" applyFill="1" applyAlignment="1">
      <alignment vertical="center" wrapText="1"/>
    </xf>
    <xf numFmtId="0" fontId="2" fillId="0" borderId="33" xfId="0" applyFont="1" applyBorder="1"/>
    <xf numFmtId="0" fontId="0" fillId="0" borderId="0" xfId="0" applyAlignment="1">
      <alignment vertical="top" wrapText="1"/>
    </xf>
    <xf numFmtId="0" fontId="17" fillId="3" borderId="33" xfId="2" applyFont="1" applyFill="1" applyBorder="1" applyAlignment="1">
      <alignment vertical="center"/>
    </xf>
    <xf numFmtId="0" fontId="16" fillId="3" borderId="33" xfId="0" applyFont="1" applyFill="1" applyBorder="1" applyAlignment="1">
      <alignment vertical="center"/>
    </xf>
    <xf numFmtId="0" fontId="2" fillId="0" borderId="33" xfId="0" applyFont="1" applyBorder="1" applyAlignment="1">
      <alignment wrapText="1"/>
    </xf>
    <xf numFmtId="0" fontId="7" fillId="3" borderId="0" xfId="0" applyFont="1" applyFill="1" applyAlignment="1">
      <alignment vertical="center" wrapText="1"/>
    </xf>
    <xf numFmtId="0" fontId="5" fillId="3" borderId="34"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0" fillId="0" borderId="35" xfId="0" applyBorder="1" applyAlignment="1">
      <alignment horizontal="center" vertical="center"/>
    </xf>
    <xf numFmtId="0" fontId="5" fillId="3" borderId="35" xfId="0" applyFont="1" applyFill="1" applyBorder="1" applyAlignment="1">
      <alignment horizontal="center" vertical="center"/>
    </xf>
    <xf numFmtId="0" fontId="3" fillId="0" borderId="35" xfId="2" applyFill="1" applyBorder="1" applyAlignment="1">
      <alignment horizontal="center" vertical="center" wrapText="1"/>
    </xf>
    <xf numFmtId="0" fontId="7" fillId="3" borderId="35" xfId="0" applyFont="1" applyFill="1" applyBorder="1" applyAlignment="1">
      <alignment horizontal="center" vertical="center"/>
    </xf>
    <xf numFmtId="0" fontId="3" fillId="0" borderId="35" xfId="2" applyFill="1" applyBorder="1" applyAlignment="1">
      <alignment horizontal="center" vertical="center"/>
    </xf>
    <xf numFmtId="9" fontId="5" fillId="3" borderId="34" xfId="0" applyNumberFormat="1" applyFont="1" applyFill="1" applyBorder="1" applyAlignment="1">
      <alignment horizontal="center" vertical="center" wrapText="1"/>
    </xf>
    <xf numFmtId="9" fontId="0" fillId="0" borderId="34" xfId="0" applyNumberFormat="1" applyBorder="1" applyAlignment="1">
      <alignment horizontal="center" vertical="center"/>
    </xf>
    <xf numFmtId="9" fontId="5" fillId="3" borderId="34" xfId="0" applyNumberFormat="1" applyFont="1" applyFill="1" applyBorder="1" applyAlignment="1">
      <alignment horizontal="center" vertical="center"/>
    </xf>
    <xf numFmtId="9" fontId="10" fillId="0" borderId="34" xfId="2" applyNumberFormat="1" applyFont="1" applyFill="1" applyBorder="1" applyAlignment="1">
      <alignment horizontal="center" vertical="center" wrapText="1"/>
    </xf>
    <xf numFmtId="9" fontId="7" fillId="3" borderId="34" xfId="0" applyNumberFormat="1" applyFont="1" applyFill="1" applyBorder="1" applyAlignment="1">
      <alignment horizontal="center" vertical="center"/>
    </xf>
    <xf numFmtId="9" fontId="10" fillId="0" borderId="34" xfId="2" applyNumberFormat="1" applyFont="1" applyFill="1" applyBorder="1" applyAlignment="1">
      <alignment horizontal="center" vertical="center"/>
    </xf>
    <xf numFmtId="0" fontId="0" fillId="0" borderId="34" xfId="0" applyBorder="1"/>
    <xf numFmtId="0" fontId="5" fillId="3" borderId="34" xfId="0" applyFont="1" applyFill="1" applyBorder="1" applyAlignment="1">
      <alignment vertical="center"/>
    </xf>
    <xf numFmtId="0" fontId="3" fillId="0" borderId="34" xfId="2" applyBorder="1" applyAlignment="1">
      <alignment horizontal="center" vertical="center" wrapText="1"/>
    </xf>
    <xf numFmtId="0" fontId="7" fillId="3" borderId="34" xfId="0" applyFont="1" applyFill="1" applyBorder="1" applyAlignment="1">
      <alignment vertical="center"/>
    </xf>
    <xf numFmtId="6" fontId="0" fillId="0" borderId="1" xfId="0" applyNumberFormat="1" applyBorder="1" applyAlignment="1">
      <alignment horizontal="center" vertical="center"/>
    </xf>
    <xf numFmtId="0" fontId="5" fillId="3" borderId="0" xfId="0" applyFont="1" applyFill="1" applyAlignment="1">
      <alignment horizontal="center"/>
    </xf>
    <xf numFmtId="0" fontId="2" fillId="0" borderId="0" xfId="0" applyFont="1" applyAlignment="1">
      <alignment horizontal="center" vertical="center" wrapText="1"/>
    </xf>
    <xf numFmtId="0" fontId="6" fillId="0" borderId="0" xfId="0" applyFont="1" applyAlignment="1">
      <alignment horizontal="center"/>
    </xf>
    <xf numFmtId="0" fontId="0" fillId="0" borderId="0" xfId="0" applyAlignment="1">
      <alignment horizontal="center" wrapText="1"/>
    </xf>
    <xf numFmtId="0" fontId="0" fillId="0" borderId="0" xfId="0" applyAlignment="1">
      <alignment horizontal="center"/>
    </xf>
    <xf numFmtId="0" fontId="5" fillId="3" borderId="0" xfId="0" applyFont="1" applyFill="1" applyAlignment="1">
      <alignment horizontal="center" wrapText="1"/>
    </xf>
    <xf numFmtId="0" fontId="2" fillId="3" borderId="0" xfId="0" applyFont="1" applyFill="1" applyAlignment="1">
      <alignment horizontal="center" wrapText="1"/>
    </xf>
    <xf numFmtId="0" fontId="2" fillId="0" borderId="18" xfId="0" applyFont="1" applyBorder="1" applyAlignment="1">
      <alignment horizontal="center"/>
    </xf>
    <xf numFmtId="0" fontId="4" fillId="0" borderId="0" xfId="0" applyFont="1" applyAlignment="1">
      <alignment horizontal="center" vertical="center" wrapText="1"/>
    </xf>
    <xf numFmtId="0" fontId="9" fillId="0" borderId="0" xfId="0" applyFont="1" applyAlignment="1">
      <alignment horizontal="center" vertical="center" wrapText="1"/>
    </xf>
    <xf numFmtId="0" fontId="2" fillId="0" borderId="0" xfId="0" applyFont="1" applyAlignment="1">
      <alignment horizontal="center" wrapText="1"/>
    </xf>
    <xf numFmtId="0" fontId="6" fillId="0" borderId="0" xfId="0" applyFont="1" applyAlignment="1">
      <alignment horizontal="center" vertical="center"/>
    </xf>
    <xf numFmtId="0" fontId="0" fillId="0" borderId="0" xfId="0" applyAlignment="1">
      <alignment horizontal="center" vertical="center" wrapText="1"/>
    </xf>
    <xf numFmtId="0" fontId="2" fillId="0" borderId="18" xfId="0" applyFont="1" applyBorder="1" applyAlignment="1">
      <alignment horizontal="center" vertical="center"/>
    </xf>
    <xf numFmtId="0" fontId="5" fillId="0" borderId="0" xfId="0" applyFont="1" applyAlignment="1">
      <alignment horizontal="center" vertical="center"/>
    </xf>
    <xf numFmtId="0" fontId="21" fillId="0" borderId="0" xfId="0" applyFont="1" applyAlignment="1">
      <alignment horizontal="center" vertical="center" wrapText="1"/>
    </xf>
    <xf numFmtId="0" fontId="0" fillId="0" borderId="0" xfId="0" applyAlignment="1">
      <alignment horizontal="left" vertical="center" wrapText="1"/>
    </xf>
    <xf numFmtId="0" fontId="0" fillId="0" borderId="0" xfId="0" quotePrefix="1" applyAlignment="1">
      <alignment vertical="center" wrapText="1"/>
    </xf>
    <xf numFmtId="0" fontId="12" fillId="0" borderId="0" xfId="0" applyFont="1"/>
    <xf numFmtId="0" fontId="22" fillId="0" borderId="0" xfId="0" applyFont="1" applyAlignment="1">
      <alignment vertical="top" wrapText="1"/>
    </xf>
    <xf numFmtId="0" fontId="8" fillId="0" borderId="0" xfId="0" applyFont="1" applyAlignment="1">
      <alignment vertical="center" wrapText="1"/>
    </xf>
    <xf numFmtId="0" fontId="3" fillId="0" borderId="0" xfId="2" applyBorder="1" applyAlignment="1">
      <alignment horizontal="center" vertical="center" wrapText="1"/>
    </xf>
    <xf numFmtId="0" fontId="23" fillId="0" borderId="0" xfId="2" applyFont="1" applyAlignment="1">
      <alignment horizontal="left" vertical="center" wrapText="1"/>
    </xf>
    <xf numFmtId="0" fontId="23" fillId="0" borderId="0" xfId="2" applyFont="1"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24" fillId="0" borderId="0" xfId="0" applyFont="1" applyAlignment="1">
      <alignment horizontal="center" vertical="center" wrapText="1"/>
    </xf>
    <xf numFmtId="165" fontId="0" fillId="0" borderId="5" xfId="0" applyNumberFormat="1" applyBorder="1" applyAlignment="1">
      <alignment horizontal="center" vertical="center"/>
    </xf>
    <xf numFmtId="165" fontId="0" fillId="0" borderId="1" xfId="0" applyNumberFormat="1" applyBorder="1" applyAlignment="1">
      <alignment horizontal="center" vertical="center"/>
    </xf>
    <xf numFmtId="0" fontId="15" fillId="3" borderId="0" xfId="2" applyFont="1" applyFill="1" applyAlignment="1">
      <alignment vertical="center"/>
    </xf>
    <xf numFmtId="0" fontId="3" fillId="3" borderId="0" xfId="2" applyFill="1" applyAlignment="1">
      <alignment vertical="center"/>
    </xf>
    <xf numFmtId="0" fontId="15" fillId="3" borderId="0" xfId="2" applyFont="1" applyFill="1" applyAlignment="1">
      <alignment horizontal="left" vertical="center" wrapText="1"/>
    </xf>
    <xf numFmtId="0" fontId="15" fillId="3" borderId="0" xfId="2" applyFont="1" applyFill="1" applyAlignment="1">
      <alignment horizontal="left" vertical="center"/>
    </xf>
    <xf numFmtId="0" fontId="15" fillId="3" borderId="0" xfId="2" applyFont="1" applyFill="1" applyAlignment="1">
      <alignment vertical="center" wrapText="1"/>
    </xf>
    <xf numFmtId="0" fontId="25" fillId="0" borderId="1" xfId="0" applyFont="1" applyBorder="1" applyAlignment="1">
      <alignment wrapText="1"/>
    </xf>
    <xf numFmtId="0" fontId="25" fillId="0" borderId="1" xfId="0" applyFont="1" applyBorder="1"/>
    <xf numFmtId="0" fontId="25" fillId="0" borderId="1" xfId="0" applyFont="1" applyBorder="1" applyAlignment="1">
      <alignment horizontal="left"/>
    </xf>
    <xf numFmtId="0" fontId="26" fillId="0" borderId="36" xfId="0" applyFont="1" applyBorder="1" applyAlignment="1">
      <alignment horizontal="left" wrapText="1"/>
    </xf>
    <xf numFmtId="0" fontId="0" fillId="0" borderId="1" xfId="0" applyBorder="1" applyAlignment="1"/>
    <xf numFmtId="0" fontId="20" fillId="0" borderId="36" xfId="0" applyFont="1" applyBorder="1" applyAlignment="1">
      <alignment wrapText="1"/>
    </xf>
  </cellXfs>
  <cellStyles count="3">
    <cellStyle name="Hyperlink" xfId="2" builtinId="8"/>
    <cellStyle name="Normal" xfId="0" builtinId="0"/>
    <cellStyle name="Percent" xfId="1" builtinId="5"/>
  </cellStyles>
  <dxfs count="510">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ont>
        <color theme="0"/>
      </font>
    </dxf>
    <dxf>
      <font>
        <color theme="0"/>
      </font>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ont>
        <color theme="0"/>
      </font>
    </dxf>
    <dxf>
      <font>
        <color theme="0"/>
      </font>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ont>
        <color theme="0"/>
      </font>
    </dxf>
    <dxf>
      <font>
        <color theme="0"/>
      </font>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ont>
        <color theme="0"/>
      </font>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ont>
        <b val="0"/>
        <i val="0"/>
        <color theme="0"/>
      </font>
    </dxf>
    <dxf>
      <font>
        <b val="0"/>
        <i val="0"/>
        <color theme="0"/>
      </font>
    </dxf>
    <dxf>
      <font>
        <b val="0"/>
        <i val="0"/>
        <color theme="0"/>
      </font>
    </dxf>
    <dxf>
      <font>
        <b val="0"/>
        <i val="0"/>
        <color theme="0"/>
      </font>
    </dxf>
    <dxf>
      <font>
        <color theme="0"/>
      </font>
    </dxf>
    <dxf>
      <font>
        <color theme="0"/>
      </font>
    </dxf>
    <dxf>
      <font>
        <b/>
        <i val="0"/>
        <color rgb="FF0D0D0D"/>
      </font>
      <fill>
        <patternFill patternType="solid">
          <bgColor rgb="FF00B050"/>
        </patternFill>
      </fill>
    </dxf>
    <dxf>
      <numFmt numFmtId="166" formatCode=";;;"/>
    </dxf>
    <dxf>
      <font>
        <b/>
        <i val="0"/>
        <color rgb="FF0D0D0D"/>
      </font>
      <fill>
        <patternFill patternType="solid">
          <bgColor rgb="FF00B050"/>
        </patternFill>
      </fill>
    </dxf>
    <dxf>
      <numFmt numFmtId="166" formatCode=";;;"/>
    </dxf>
    <dxf>
      <font>
        <b/>
        <i val="0"/>
        <color rgb="FF0D0D0D"/>
      </font>
      <fill>
        <patternFill patternType="solid">
          <bgColor rgb="FF00B050"/>
        </patternFill>
      </fill>
    </dxf>
    <dxf>
      <numFmt numFmtId="166" formatCode=";;;"/>
    </dxf>
    <dxf>
      <numFmt numFmtId="166" formatCode=";;;"/>
    </dxf>
    <dxf>
      <font>
        <b/>
        <i val="0"/>
        <color rgb="FF0D0D0D"/>
      </font>
      <fill>
        <patternFill patternType="solid">
          <bgColor rgb="FF00B050"/>
        </patternFill>
      </fill>
    </dxf>
    <dxf>
      <font>
        <b/>
        <i val="0"/>
        <color rgb="FF0D0D0D"/>
      </font>
      <fill>
        <patternFill patternType="solid">
          <bgColor rgb="FF00B050"/>
        </patternFill>
      </fill>
    </dxf>
    <dxf>
      <numFmt numFmtId="166" formatCode=";;;"/>
    </dxf>
    <dxf>
      <font>
        <b/>
        <i val="0"/>
        <color rgb="FF0D0D0D"/>
      </font>
      <fill>
        <patternFill patternType="solid">
          <bgColor rgb="FF00B050"/>
        </patternFill>
      </fill>
    </dxf>
    <dxf>
      <numFmt numFmtId="166" formatCode=";;;"/>
    </dxf>
    <dxf>
      <font>
        <b/>
        <i val="0"/>
        <color rgb="FF0D0D0D"/>
      </font>
      <fill>
        <patternFill patternType="solid">
          <bgColor rgb="FF00B050"/>
        </patternFill>
      </fill>
    </dxf>
    <dxf>
      <numFmt numFmtId="166" formatCode=";;;"/>
    </dxf>
    <dxf>
      <numFmt numFmtId="166" formatCode=";;;"/>
    </dxf>
    <dxf>
      <font>
        <b/>
        <i val="0"/>
        <color rgb="FF0D0D0D"/>
      </font>
      <fill>
        <patternFill patternType="solid">
          <bgColor rgb="FF00B050"/>
        </patternFill>
      </fill>
    </dxf>
  </dxfs>
  <tableStyles count="0" defaultTableStyle="TableStyleMedium2" defaultPivotStyle="PivotStyleLight16"/>
  <colors>
    <mruColors>
      <color rgb="FFD2A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2</xdr:col>
      <xdr:colOff>1266825</xdr:colOff>
      <xdr:row>0</xdr:row>
      <xdr:rowOff>76200</xdr:rowOff>
    </xdr:from>
    <xdr:to>
      <xdr:col>2</xdr:col>
      <xdr:colOff>4505325</xdr:colOff>
      <xdr:row>1</xdr:row>
      <xdr:rowOff>676275</xdr:rowOff>
    </xdr:to>
    <xdr:sp macro="" textlink="">
      <xdr:nvSpPr>
        <xdr:cNvPr id="3" name="Speech Bubble: Rectangle with Corners Rounded 1">
          <a:extLst>
            <a:ext uri="{FF2B5EF4-FFF2-40B4-BE49-F238E27FC236}">
              <a16:creationId xmlns:a16="http://schemas.microsoft.com/office/drawing/2014/main" id="{A4BC28A3-6449-4A03-8BE9-AFDDB8D73F65}"/>
            </a:ext>
          </a:extLst>
        </xdr:cNvPr>
        <xdr:cNvSpPr/>
      </xdr:nvSpPr>
      <xdr:spPr>
        <a:xfrm>
          <a:off x="3076575" y="76200"/>
          <a:ext cx="3238500" cy="1295400"/>
        </a:xfrm>
        <a:prstGeom prst="wedgeRoundRectCallout">
          <a:avLst>
            <a:gd name="adj1" fmla="val 62115"/>
            <a:gd name="adj2" fmla="val -35814"/>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900" b="1" i="1">
              <a:solidFill>
                <a:srgbClr val="FF0000"/>
              </a:solidFill>
              <a:effectLst/>
              <a:latin typeface="+mn-lt"/>
              <a:ea typeface="+mn-ea"/>
              <a:cs typeface="+mn-cs"/>
            </a:rPr>
            <a:t>Info tips:</a:t>
          </a:r>
          <a:endParaRPr lang="en-US" sz="1050">
            <a:solidFill>
              <a:srgbClr val="FF0000"/>
            </a:solidFill>
            <a:effectLst/>
          </a:endParaRPr>
        </a:p>
        <a:p>
          <a:pPr algn="l"/>
          <a:r>
            <a:rPr lang="en-US" sz="1050" b="1">
              <a:solidFill>
                <a:schemeClr val="tx1"/>
              </a:solidFill>
            </a:rPr>
            <a:t>Klick on the arrows to</a:t>
          </a:r>
          <a:r>
            <a:rPr lang="en-US" sz="1050" b="1" baseline="0">
              <a:solidFill>
                <a:schemeClr val="tx1"/>
              </a:solidFill>
            </a:rPr>
            <a:t> reach the source site</a:t>
          </a:r>
        </a:p>
        <a:p>
          <a:pPr algn="l"/>
          <a:endParaRPr lang="en-US" sz="500" b="1" baseline="0">
            <a:solidFill>
              <a:sysClr val="windowText" lastClr="000000"/>
            </a:solidFill>
          </a:endParaRPr>
        </a:p>
        <a:p>
          <a:pPr algn="l"/>
          <a:r>
            <a:rPr lang="en-US" sz="1000" b="1" baseline="0">
              <a:solidFill>
                <a:sysClr val="windowText" lastClr="000000"/>
              </a:solidFill>
            </a:rPr>
            <a:t>The colour and direction of the arrows indicate the overall status of the deliverable </a:t>
          </a:r>
          <a:r>
            <a:rPr lang="en-US" sz="1000" b="1" u="sng" baseline="0">
              <a:solidFill>
                <a:sysClr val="windowText" lastClr="000000"/>
              </a:solidFill>
            </a:rPr>
            <a:t>according to workplan</a:t>
          </a:r>
          <a:r>
            <a:rPr lang="en-US" sz="1000" b="1" baseline="0">
              <a:solidFill>
                <a:sysClr val="windowText" lastClr="000000"/>
              </a:solidFill>
            </a:rPr>
            <a:t>.</a:t>
          </a:r>
        </a:p>
        <a:p>
          <a:pPr algn="l"/>
          <a:r>
            <a:rPr lang="en-US" sz="1000" b="1" baseline="0">
              <a:solidFill>
                <a:srgbClr val="00B050"/>
              </a:solidFill>
            </a:rPr>
            <a:t>     Green/up: 	</a:t>
          </a:r>
          <a:r>
            <a:rPr lang="en-US" sz="1000" b="1" baseline="0">
              <a:solidFill>
                <a:sysClr val="windowText" lastClr="000000"/>
              </a:solidFill>
            </a:rPr>
            <a:t>on track</a:t>
          </a:r>
        </a:p>
        <a:p>
          <a:pPr algn="l"/>
          <a:r>
            <a:rPr lang="en-US" sz="1000" b="1" baseline="0">
              <a:solidFill>
                <a:srgbClr val="D2A000"/>
              </a:solidFill>
            </a:rPr>
            <a:t>     Yellow/horizontal or tilting:   </a:t>
          </a:r>
          <a:r>
            <a:rPr lang="en-US" sz="1000" b="1" baseline="0">
              <a:solidFill>
                <a:sysClr val="windowText" lastClr="000000"/>
              </a:solidFill>
            </a:rPr>
            <a:t>at modest risk</a:t>
          </a:r>
        </a:p>
        <a:p>
          <a:pPr algn="l"/>
          <a:r>
            <a:rPr lang="en-US" sz="1000" b="1" baseline="0">
              <a:solidFill>
                <a:srgbClr val="C00000"/>
              </a:solidFill>
            </a:rPr>
            <a:t>     Red/down: </a:t>
          </a:r>
          <a:r>
            <a:rPr lang="en-US" sz="1000" b="1">
              <a:solidFill>
                <a:srgbClr val="C00000"/>
              </a:solidFill>
            </a:rPr>
            <a:t> 	</a:t>
          </a:r>
          <a:r>
            <a:rPr lang="en-US" sz="1000" b="1">
              <a:solidFill>
                <a:sysClr val="windowText" lastClr="000000"/>
              </a:solidFill>
            </a:rPr>
            <a:t>at great risk</a:t>
          </a:r>
        </a:p>
      </xdr:txBody>
    </xdr:sp>
    <xdr:clientData/>
  </xdr:twoCellAnchor>
  <xdr:twoCellAnchor>
    <xdr:from>
      <xdr:col>8</xdr:col>
      <xdr:colOff>438151</xdr:colOff>
      <xdr:row>0</xdr:row>
      <xdr:rowOff>57150</xdr:rowOff>
    </xdr:from>
    <xdr:to>
      <xdr:col>12</xdr:col>
      <xdr:colOff>1190625</xdr:colOff>
      <xdr:row>1</xdr:row>
      <xdr:rowOff>466724</xdr:rowOff>
    </xdr:to>
    <xdr:sp macro="" textlink="">
      <xdr:nvSpPr>
        <xdr:cNvPr id="4" name="Speech Bubble: Rectangle with Corners Rounded 3">
          <a:extLst>
            <a:ext uri="{FF2B5EF4-FFF2-40B4-BE49-F238E27FC236}">
              <a16:creationId xmlns:a16="http://schemas.microsoft.com/office/drawing/2014/main" id="{E9C2D609-1F43-42A1-93DB-4E2BA45C3DC2}"/>
            </a:ext>
            <a:ext uri="{147F2762-F138-4A5C-976F-8EAC2B608ADB}">
              <a16:predDERef xmlns:a16="http://schemas.microsoft.com/office/drawing/2014/main" pred="{A4BC28A3-6449-4A03-8BE9-AFDDB8D73F65}"/>
            </a:ext>
          </a:extLst>
        </xdr:cNvPr>
        <xdr:cNvSpPr/>
      </xdr:nvSpPr>
      <xdr:spPr>
        <a:xfrm>
          <a:off x="14678026" y="57150"/>
          <a:ext cx="3190874" cy="1104899"/>
        </a:xfrm>
        <a:prstGeom prst="wedgeRoundRectCallout">
          <a:avLst>
            <a:gd name="adj1" fmla="val -62795"/>
            <a:gd name="adj2" fmla="val -35162"/>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900" b="1" i="1">
              <a:solidFill>
                <a:srgbClr val="FF0000"/>
              </a:solidFill>
              <a:effectLst/>
              <a:latin typeface="+mn-lt"/>
              <a:ea typeface="+mn-ea"/>
              <a:cs typeface="+mn-cs"/>
            </a:rPr>
            <a:t>Info tips:</a:t>
          </a:r>
          <a:endParaRPr lang="en-US" sz="1050">
            <a:solidFill>
              <a:srgbClr val="FF0000"/>
            </a:solidFill>
            <a:effectLst/>
          </a:endParaRPr>
        </a:p>
        <a:p>
          <a:pPr algn="l"/>
          <a:r>
            <a:rPr lang="en-US" sz="1050" b="1">
              <a:solidFill>
                <a:schemeClr val="tx1"/>
              </a:solidFill>
            </a:rPr>
            <a:t>Klick on the icons to</a:t>
          </a:r>
          <a:r>
            <a:rPr lang="en-US" sz="1050" b="1" baseline="0">
              <a:solidFill>
                <a:schemeClr val="tx1"/>
              </a:solidFill>
            </a:rPr>
            <a:t> reach the source site</a:t>
          </a:r>
        </a:p>
        <a:p>
          <a:pPr algn="l"/>
          <a:endParaRPr lang="en-US" sz="400" b="1" baseline="0">
            <a:solidFill>
              <a:sysClr val="windowText" lastClr="000000"/>
            </a:solidFill>
          </a:endParaRPr>
        </a:p>
        <a:p>
          <a:pPr algn="l"/>
          <a:r>
            <a:rPr lang="en-US" sz="1000" b="1" baseline="0">
              <a:solidFill>
                <a:sysClr val="windowText" lastClr="000000"/>
              </a:solidFill>
            </a:rPr>
            <a:t>The colour and icons indicate the status of the milestone:</a:t>
          </a:r>
        </a:p>
        <a:p>
          <a:pPr algn="l"/>
          <a:r>
            <a:rPr lang="en-US" sz="1000" b="1" baseline="0">
              <a:solidFill>
                <a:srgbClr val="00B050"/>
              </a:solidFill>
            </a:rPr>
            <a:t>     Green V:	</a:t>
          </a:r>
          <a:r>
            <a:rPr lang="en-US" sz="1000" b="1" baseline="0">
              <a:solidFill>
                <a:sysClr val="windowText" lastClr="000000"/>
              </a:solidFill>
            </a:rPr>
            <a:t>completed</a:t>
          </a:r>
        </a:p>
        <a:p>
          <a:pPr algn="l"/>
          <a:r>
            <a:rPr lang="en-US" sz="1000" b="1" baseline="0">
              <a:solidFill>
                <a:srgbClr val="D2A000"/>
              </a:solidFill>
            </a:rPr>
            <a:t>     Yellow ! : 	</a:t>
          </a:r>
          <a:r>
            <a:rPr lang="en-US" sz="1000" b="1" baseline="0">
              <a:solidFill>
                <a:sysClr val="windowText" lastClr="000000"/>
              </a:solidFill>
            </a:rPr>
            <a:t>not completed, pre due date</a:t>
          </a:r>
        </a:p>
        <a:p>
          <a:pPr algn="l"/>
          <a:r>
            <a:rPr lang="en-US" sz="1000" b="1" baseline="0">
              <a:solidFill>
                <a:srgbClr val="C00000"/>
              </a:solidFill>
            </a:rPr>
            <a:t>     Red      X: </a:t>
          </a:r>
          <a:r>
            <a:rPr lang="en-US" sz="1000" b="1">
              <a:solidFill>
                <a:srgbClr val="C00000"/>
              </a:solidFill>
            </a:rPr>
            <a:t> 	</a:t>
          </a:r>
          <a:r>
            <a:rPr lang="en-US" sz="1000" b="1">
              <a:solidFill>
                <a:schemeClr val="tx1"/>
              </a:solidFill>
            </a:rPr>
            <a:t>not completed, past due date</a:t>
          </a:r>
        </a:p>
      </xdr:txBody>
    </xdr:sp>
    <xdr:clientData/>
  </xdr:twoCellAnchor>
  <xdr:twoCellAnchor>
    <xdr:from>
      <xdr:col>4</xdr:col>
      <xdr:colOff>495301</xdr:colOff>
      <xdr:row>1</xdr:row>
      <xdr:rowOff>0</xdr:rowOff>
    </xdr:from>
    <xdr:to>
      <xdr:col>6</xdr:col>
      <xdr:colOff>447675</xdr:colOff>
      <xdr:row>1</xdr:row>
      <xdr:rowOff>590550</xdr:rowOff>
    </xdr:to>
    <xdr:sp macro="" textlink="">
      <xdr:nvSpPr>
        <xdr:cNvPr id="5" name="Speech Bubble: Rectangle with Corners Rounded 4">
          <a:extLst>
            <a:ext uri="{FF2B5EF4-FFF2-40B4-BE49-F238E27FC236}">
              <a16:creationId xmlns:a16="http://schemas.microsoft.com/office/drawing/2014/main" id="{012FDB68-7DF0-4432-AA67-6D1692D34A79}"/>
            </a:ext>
          </a:extLst>
        </xdr:cNvPr>
        <xdr:cNvSpPr/>
      </xdr:nvSpPr>
      <xdr:spPr>
        <a:xfrm>
          <a:off x="8505826" y="695325"/>
          <a:ext cx="1162049" cy="590550"/>
        </a:xfrm>
        <a:prstGeom prst="wedgeRoundRectCallout">
          <a:avLst>
            <a:gd name="adj1" fmla="val -40773"/>
            <a:gd name="adj2" fmla="val -92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900" b="1" i="1">
              <a:solidFill>
                <a:srgbClr val="FF0000"/>
              </a:solidFill>
              <a:effectLst/>
              <a:latin typeface="+mn-lt"/>
              <a:ea typeface="+mn-ea"/>
              <a:cs typeface="+mn-cs"/>
            </a:rPr>
            <a:t>Info tips:</a:t>
          </a:r>
          <a:endParaRPr lang="en-US" sz="1050">
            <a:solidFill>
              <a:srgbClr val="FF0000"/>
            </a:solidFill>
            <a:effectLst/>
          </a:endParaRPr>
        </a:p>
        <a:p>
          <a:pPr algn="l"/>
          <a:endParaRPr lang="en-US" sz="500" b="1" baseline="0">
            <a:solidFill>
              <a:sysClr val="windowText" lastClr="000000"/>
            </a:solidFill>
          </a:endParaRPr>
        </a:p>
        <a:p>
          <a:pPr algn="ctr"/>
          <a:r>
            <a:rPr lang="en-US" sz="1000" b="1" baseline="0">
              <a:solidFill>
                <a:sysClr val="windowText" lastClr="000000"/>
              </a:solidFill>
            </a:rPr>
            <a:t>Proportion of work completed</a:t>
          </a:r>
          <a:r>
            <a:rPr lang="en-US" sz="1000" b="1" baseline="0">
              <a:solidFill>
                <a:srgbClr val="00B050"/>
              </a:solidFill>
            </a:rPr>
            <a:t> </a:t>
          </a:r>
          <a:endParaRPr lang="en-US" sz="10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CCF3BBC9-38FC-4276-9E9C-36C23DEB9E77}"/>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79B04519-0C02-4D27-BCFF-E6B5E1502E6C}"/>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and 8</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14</xdr:col>
      <xdr:colOff>980722</xdr:colOff>
      <xdr:row>0</xdr:row>
      <xdr:rowOff>0</xdr:rowOff>
    </xdr:from>
    <xdr:to>
      <xdr:col>15</xdr:col>
      <xdr:colOff>4600223</xdr:colOff>
      <xdr:row>4</xdr:row>
      <xdr:rowOff>127000</xdr:rowOff>
    </xdr:to>
    <xdr:sp macro="" textlink="">
      <xdr:nvSpPr>
        <xdr:cNvPr id="4" name="Rectangle: Rounded Corners 3">
          <a:extLst>
            <a:ext uri="{FF2B5EF4-FFF2-40B4-BE49-F238E27FC236}">
              <a16:creationId xmlns:a16="http://schemas.microsoft.com/office/drawing/2014/main" id="{E001F00A-59E1-4470-8B27-0972B81E727F}"/>
            </a:ext>
          </a:extLst>
        </xdr:cNvPr>
        <xdr:cNvSpPr/>
      </xdr:nvSpPr>
      <xdr:spPr>
        <a:xfrm>
          <a:off x="15289389" y="0"/>
          <a:ext cx="4677834"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twoCellAnchor>
    <xdr:from>
      <xdr:col>2</xdr:col>
      <xdr:colOff>49037</xdr:colOff>
      <xdr:row>0</xdr:row>
      <xdr:rowOff>10585</xdr:rowOff>
    </xdr:from>
    <xdr:to>
      <xdr:col>13</xdr:col>
      <xdr:colOff>483306</xdr:colOff>
      <xdr:row>2</xdr:row>
      <xdr:rowOff>249767</xdr:rowOff>
    </xdr:to>
    <xdr:sp macro="" textlink="">
      <xdr:nvSpPr>
        <xdr:cNvPr id="5" name="Rectangle: Rounded Corners 4">
          <a:extLst>
            <a:ext uri="{FF2B5EF4-FFF2-40B4-BE49-F238E27FC236}">
              <a16:creationId xmlns:a16="http://schemas.microsoft.com/office/drawing/2014/main" id="{996F781A-F75E-4B93-ADF6-46323F365FF6}"/>
            </a:ext>
          </a:extLst>
        </xdr:cNvPr>
        <xdr:cNvSpPr/>
      </xdr:nvSpPr>
      <xdr:spPr>
        <a:xfrm>
          <a:off x="6589537" y="10585"/>
          <a:ext cx="7567436" cy="1276349"/>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2023-2025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Nov. 23 - Apr. 24	P3-4: May. 24- Oct. 24	P5-6: Nov. 24 - Apr. 25	P7-8: May. 25 - Oct. 25</a:t>
          </a: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2BB90074-C97F-4BD7-A65F-7E1E7D8B69B2}"/>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15</xdr:col>
      <xdr:colOff>592664</xdr:colOff>
      <xdr:row>3</xdr:row>
      <xdr:rowOff>601122</xdr:rowOff>
    </xdr:from>
    <xdr:to>
      <xdr:col>15</xdr:col>
      <xdr:colOff>797769</xdr:colOff>
      <xdr:row>3</xdr:row>
      <xdr:rowOff>790739</xdr:rowOff>
    </xdr:to>
    <xdr:pic>
      <xdr:nvPicPr>
        <xdr:cNvPr id="8" name="Graphic 7" descr="Checkmark with solid fill">
          <a:extLst>
            <a:ext uri="{FF2B5EF4-FFF2-40B4-BE49-F238E27FC236}">
              <a16:creationId xmlns:a16="http://schemas.microsoft.com/office/drawing/2014/main" id="{D4418789-2A90-4BE3-B895-F2BFCAA89F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5959664" y="2432039"/>
          <a:ext cx="205105" cy="189617"/>
        </a:xfrm>
        <a:prstGeom prst="rect">
          <a:avLst/>
        </a:prstGeom>
      </xdr:spPr>
    </xdr:pic>
    <xdr:clientData/>
  </xdr:twoCellAnchor>
  <xdr:twoCellAnchor editAs="oneCell">
    <xdr:from>
      <xdr:col>15</xdr:col>
      <xdr:colOff>586318</xdr:colOff>
      <xdr:row>3</xdr:row>
      <xdr:rowOff>781044</xdr:rowOff>
    </xdr:from>
    <xdr:to>
      <xdr:col>15</xdr:col>
      <xdr:colOff>778723</xdr:colOff>
      <xdr:row>3</xdr:row>
      <xdr:rowOff>977926</xdr:rowOff>
    </xdr:to>
    <xdr:pic>
      <xdr:nvPicPr>
        <xdr:cNvPr id="10" name="Graphic 9" descr="Close with solid fill">
          <a:extLst>
            <a:ext uri="{FF2B5EF4-FFF2-40B4-BE49-F238E27FC236}">
              <a16:creationId xmlns:a16="http://schemas.microsoft.com/office/drawing/2014/main" id="{7F87C962-4772-4D36-BED7-9047E970ED5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5953318" y="2611961"/>
          <a:ext cx="192405" cy="196882"/>
        </a:xfrm>
        <a:prstGeom prst="rect">
          <a:avLst/>
        </a:prstGeom>
      </xdr:spPr>
    </xdr:pic>
    <xdr:clientData/>
  </xdr:twoCellAnchor>
  <xdr:oneCellAnchor>
    <xdr:from>
      <xdr:col>15</xdr:col>
      <xdr:colOff>537628</xdr:colOff>
      <xdr:row>3</xdr:row>
      <xdr:rowOff>349535</xdr:rowOff>
    </xdr:from>
    <xdr:ext cx="254000" cy="378180"/>
    <xdr:sp macro="" textlink="">
      <xdr:nvSpPr>
        <xdr:cNvPr id="11" name="Rectangle 10">
          <a:extLst>
            <a:ext uri="{FF2B5EF4-FFF2-40B4-BE49-F238E27FC236}">
              <a16:creationId xmlns:a16="http://schemas.microsoft.com/office/drawing/2014/main" id="{9CD26C01-1A5E-4C36-AEE0-ED55D93851E4}"/>
            </a:ext>
          </a:extLst>
        </xdr:cNvPr>
        <xdr:cNvSpPr/>
      </xdr:nvSpPr>
      <xdr:spPr>
        <a:xfrm>
          <a:off x="15904628" y="2180452"/>
          <a:ext cx="254000" cy="378180"/>
        </a:xfrm>
        <a:prstGeom prst="rect">
          <a:avLst/>
        </a:prstGeom>
        <a:noFill/>
      </xdr:spPr>
      <xdr:txBody>
        <a:bodyPr wrap="square" lIns="91440" tIns="45720" rIns="91440" bIns="45720">
          <a:spAutoFit/>
          <a:scene3d>
            <a:camera prst="orthographicFront"/>
            <a:lightRig rig="soft" dir="t">
              <a:rot lat="0" lon="0" rev="15600000"/>
            </a:lightRig>
          </a:scene3d>
          <a:sp3d extrusionH="57150" prstMaterial="softEdge">
            <a:bevelT w="25400" h="38100"/>
          </a:sp3d>
        </a:bodyPr>
        <a:lstStyle/>
        <a:p>
          <a:pPr algn="ctr"/>
          <a:r>
            <a:rPr lang="en-US" sz="1800" b="1" cap="none" spc="0" baseline="0">
              <a:ln/>
              <a:solidFill>
                <a:schemeClr val="accent4"/>
              </a:solidFill>
              <a:effectLst/>
              <a:latin typeface="Bernard MT Condensed" panose="02050806060905020404" pitchFamily="18" charset="0"/>
            </a:rPr>
            <a:t>!</a:t>
          </a:r>
          <a:endParaRPr lang="en-US" sz="1800" b="1" cap="none" spc="0">
            <a:ln/>
            <a:solidFill>
              <a:schemeClr val="accent4"/>
            </a:solidFill>
            <a:effectLst/>
          </a:endParaRPr>
        </a:p>
      </xdr:txBody>
    </xdr:sp>
    <xdr:clientData/>
  </xdr:oneCellAnchor>
  <xdr:twoCellAnchor editAs="oneCell">
    <xdr:from>
      <xdr:col>15</xdr:col>
      <xdr:colOff>558062</xdr:colOff>
      <xdr:row>2</xdr:row>
      <xdr:rowOff>616029</xdr:rowOff>
    </xdr:from>
    <xdr:to>
      <xdr:col>15</xdr:col>
      <xdr:colOff>734592</xdr:colOff>
      <xdr:row>3</xdr:row>
      <xdr:rowOff>2146</xdr:rowOff>
    </xdr:to>
    <xdr:pic>
      <xdr:nvPicPr>
        <xdr:cNvPr id="13" name="Graphic 12" descr="Cursor with solid fill">
          <a:extLst>
            <a:ext uri="{FF2B5EF4-FFF2-40B4-BE49-F238E27FC236}">
              <a16:creationId xmlns:a16="http://schemas.microsoft.com/office/drawing/2014/main" id="{5A502B6E-3F74-40CD-9B2B-06D2B8996B7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9990740">
          <a:off x="15925062" y="1653196"/>
          <a:ext cx="170180" cy="176692"/>
        </a:xfrm>
        <a:prstGeom prst="rect">
          <a:avLst/>
        </a:prstGeom>
      </xdr:spPr>
    </xdr:pic>
    <xdr:clientData/>
  </xdr:twoCellAnchor>
  <xdr:twoCellAnchor editAs="oneCell">
    <xdr:from>
      <xdr:col>15</xdr:col>
      <xdr:colOff>571290</xdr:colOff>
      <xdr:row>2</xdr:row>
      <xdr:rowOff>308205</xdr:rowOff>
    </xdr:from>
    <xdr:to>
      <xdr:col>15</xdr:col>
      <xdr:colOff>760520</xdr:colOff>
      <xdr:row>2</xdr:row>
      <xdr:rowOff>505764</xdr:rowOff>
    </xdr:to>
    <xdr:pic>
      <xdr:nvPicPr>
        <xdr:cNvPr id="15" name="Graphic 14" descr="Cursor with solid fill">
          <a:extLst>
            <a:ext uri="{FF2B5EF4-FFF2-40B4-BE49-F238E27FC236}">
              <a16:creationId xmlns:a16="http://schemas.microsoft.com/office/drawing/2014/main" id="{1C42B7CF-108B-406E-A913-8771A5F32F2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2373326">
          <a:off x="15938290" y="1345372"/>
          <a:ext cx="189230" cy="191209"/>
        </a:xfrm>
        <a:prstGeom prst="rect">
          <a:avLst/>
        </a:prstGeom>
      </xdr:spPr>
    </xdr:pic>
    <xdr:clientData/>
  </xdr:twoCellAnchor>
  <xdr:twoCellAnchor editAs="oneCell">
    <xdr:from>
      <xdr:col>15</xdr:col>
      <xdr:colOff>81140</xdr:colOff>
      <xdr:row>2</xdr:row>
      <xdr:rowOff>608180</xdr:rowOff>
    </xdr:from>
    <xdr:to>
      <xdr:col>15</xdr:col>
      <xdr:colOff>295932</xdr:colOff>
      <xdr:row>3</xdr:row>
      <xdr:rowOff>6835</xdr:rowOff>
    </xdr:to>
    <xdr:pic>
      <xdr:nvPicPr>
        <xdr:cNvPr id="18" name="Graphic 17" descr="Cursor with solid fill">
          <a:extLst>
            <a:ext uri="{FF2B5EF4-FFF2-40B4-BE49-F238E27FC236}">
              <a16:creationId xmlns:a16="http://schemas.microsoft.com/office/drawing/2014/main" id="{D7E7A6A5-767A-4D32-AF77-846C336D1D2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4988357">
          <a:off x="15456158" y="1637329"/>
          <a:ext cx="192405" cy="208442"/>
        </a:xfrm>
        <a:prstGeom prst="rect">
          <a:avLst/>
        </a:prstGeom>
      </xdr:spPr>
    </xdr:pic>
    <xdr:clientData/>
  </xdr:twoCellAnchor>
  <xdr:twoCellAnchor editAs="oneCell">
    <xdr:from>
      <xdr:col>15</xdr:col>
      <xdr:colOff>329853</xdr:colOff>
      <xdr:row>2</xdr:row>
      <xdr:rowOff>597598</xdr:rowOff>
    </xdr:from>
    <xdr:to>
      <xdr:col>15</xdr:col>
      <xdr:colOff>525595</xdr:colOff>
      <xdr:row>3</xdr:row>
      <xdr:rowOff>2603</xdr:rowOff>
    </xdr:to>
    <xdr:pic>
      <xdr:nvPicPr>
        <xdr:cNvPr id="19" name="Graphic 18" descr="Cursor with solid fill">
          <a:extLst>
            <a:ext uri="{FF2B5EF4-FFF2-40B4-BE49-F238E27FC236}">
              <a16:creationId xmlns:a16="http://schemas.microsoft.com/office/drawing/2014/main" id="{43863EC3-D4D2-4C54-9923-D24EAA85E60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7521674">
          <a:off x="15693759" y="1637859"/>
          <a:ext cx="195580" cy="189392"/>
        </a:xfrm>
        <a:prstGeom prst="rect">
          <a:avLst/>
        </a:prstGeom>
      </xdr:spPr>
    </xdr:pic>
    <xdr:clientData/>
  </xdr:twoCellAnchor>
  <xdr:twoCellAnchor editAs="oneCell">
    <xdr:from>
      <xdr:col>15</xdr:col>
      <xdr:colOff>572805</xdr:colOff>
      <xdr:row>3</xdr:row>
      <xdr:rowOff>9632</xdr:rowOff>
    </xdr:from>
    <xdr:to>
      <xdr:col>15</xdr:col>
      <xdr:colOff>770364</xdr:colOff>
      <xdr:row>3</xdr:row>
      <xdr:rowOff>198862</xdr:rowOff>
    </xdr:to>
    <xdr:pic>
      <xdr:nvPicPr>
        <xdr:cNvPr id="20" name="Graphic 19" descr="Cursor with solid fill">
          <a:extLst>
            <a:ext uri="{FF2B5EF4-FFF2-40B4-BE49-F238E27FC236}">
              <a16:creationId xmlns:a16="http://schemas.microsoft.com/office/drawing/2014/main" id="{B83FEB4E-7B43-4CC4-A692-C70D27008F0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rot="13576516">
          <a:off x="15943970" y="1836384"/>
          <a:ext cx="189230" cy="197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2585856E-A798-4F01-B020-DB5AA0AD9015}"/>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9CAD2991-C7A2-4707-AC68-BF81C5D2EA47}"/>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and 8</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AF1DE353-ED61-4F5D-B5AF-D9C652DBFD85}"/>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46920</xdr:colOff>
      <xdr:row>0</xdr:row>
      <xdr:rowOff>0</xdr:rowOff>
    </xdr:from>
    <xdr:to>
      <xdr:col>13</xdr:col>
      <xdr:colOff>487539</xdr:colOff>
      <xdr:row>2</xdr:row>
      <xdr:rowOff>236007</xdr:rowOff>
    </xdr:to>
    <xdr:sp macro="" textlink="">
      <xdr:nvSpPr>
        <xdr:cNvPr id="7" name="Rectangle: Rounded Corners 6">
          <a:extLst>
            <a:ext uri="{FF2B5EF4-FFF2-40B4-BE49-F238E27FC236}">
              <a16:creationId xmlns:a16="http://schemas.microsoft.com/office/drawing/2014/main" id="{4C27F6C6-1F8B-42BD-AD53-728706A9D986}"/>
            </a:ext>
          </a:extLst>
        </xdr:cNvPr>
        <xdr:cNvSpPr/>
      </xdr:nvSpPr>
      <xdr:spPr>
        <a:xfrm>
          <a:off x="6581070" y="0"/>
          <a:ext cx="765104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2023-2025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Nov. 23 - Apr. 24	P3-4: May. 24- Oct. 24	P5-6: Nov. 24 - Apr. 25	P7-8: May. 25 - Oct. 25</a:t>
          </a:r>
          <a:endParaRPr lang="en-US" sz="1100" b="1" baseline="0">
            <a:solidFill>
              <a:sysClr val="windowText" lastClr="000000"/>
            </a:solidFill>
          </a:endParaRPr>
        </a:p>
      </xdr:txBody>
    </xdr:sp>
    <xdr:clientData/>
  </xdr:twoCellAnchor>
  <xdr:twoCellAnchor>
    <xdr:from>
      <xdr:col>14</xdr:col>
      <xdr:colOff>625475</xdr:colOff>
      <xdr:row>0</xdr:row>
      <xdr:rowOff>0</xdr:rowOff>
    </xdr:from>
    <xdr:to>
      <xdr:col>15</xdr:col>
      <xdr:colOff>4249209</xdr:colOff>
      <xdr:row>4</xdr:row>
      <xdr:rowOff>136525</xdr:rowOff>
    </xdr:to>
    <xdr:sp macro="" textlink="">
      <xdr:nvSpPr>
        <xdr:cNvPr id="8" name="Rectangle: Rounded Corners 7">
          <a:extLst>
            <a:ext uri="{FF2B5EF4-FFF2-40B4-BE49-F238E27FC236}">
              <a16:creationId xmlns:a16="http://schemas.microsoft.com/office/drawing/2014/main" id="{61DB8DB5-CB20-40F6-AB1F-CEAB854B4B97}"/>
            </a:ext>
          </a:extLst>
        </xdr:cNvPr>
        <xdr:cNvSpPr/>
      </xdr:nvSpPr>
      <xdr:spPr>
        <a:xfrm>
          <a:off x="14960600" y="0"/>
          <a:ext cx="4681009" cy="3013075"/>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A9EA3889-9E22-4A20-8EF8-D6FDE810150E}"/>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16941EBB-CDFE-400C-98C0-2B599C46F386}"/>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and 8</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20EF916C-72CF-4A40-9673-F92155AD9241}"/>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27870</xdr:colOff>
      <xdr:row>0</xdr:row>
      <xdr:rowOff>0</xdr:rowOff>
    </xdr:from>
    <xdr:to>
      <xdr:col>13</xdr:col>
      <xdr:colOff>468489</xdr:colOff>
      <xdr:row>2</xdr:row>
      <xdr:rowOff>239182</xdr:rowOff>
    </xdr:to>
    <xdr:sp macro="" textlink="">
      <xdr:nvSpPr>
        <xdr:cNvPr id="7" name="Rectangle: Rounded Corners 6">
          <a:extLst>
            <a:ext uri="{FF2B5EF4-FFF2-40B4-BE49-F238E27FC236}">
              <a16:creationId xmlns:a16="http://schemas.microsoft.com/office/drawing/2014/main" id="{F57BAEFB-8D56-4D58-B3C5-4B5D2834F905}"/>
            </a:ext>
          </a:extLst>
        </xdr:cNvPr>
        <xdr:cNvSpPr/>
      </xdr:nvSpPr>
      <xdr:spPr>
        <a:xfrm>
          <a:off x="6562020" y="0"/>
          <a:ext cx="7603419" cy="1267882"/>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2023-2025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Nov. 23 - Apr. 24	P3-4: May. 24- Oct. 24	P5-6: Nov. 24 - Apr. 25	P7-8: May. 25 - Oct. 25</a:t>
          </a:r>
          <a:endParaRPr lang="en-US" sz="1100" b="1" baseline="0">
            <a:solidFill>
              <a:sysClr val="windowText" lastClr="000000"/>
            </a:solidFill>
          </a:endParaRPr>
        </a:p>
      </xdr:txBody>
    </xdr:sp>
    <xdr:clientData/>
  </xdr:twoCellAnchor>
  <xdr:twoCellAnchor>
    <xdr:from>
      <xdr:col>14</xdr:col>
      <xdr:colOff>669572</xdr:colOff>
      <xdr:row>0</xdr:row>
      <xdr:rowOff>31397</xdr:rowOff>
    </xdr:from>
    <xdr:to>
      <xdr:col>15</xdr:col>
      <xdr:colOff>4290131</xdr:colOff>
      <xdr:row>4</xdr:row>
      <xdr:rowOff>167922</xdr:rowOff>
    </xdr:to>
    <xdr:sp macro="" textlink="">
      <xdr:nvSpPr>
        <xdr:cNvPr id="8" name="Rectangle: Rounded Corners 7">
          <a:extLst>
            <a:ext uri="{FF2B5EF4-FFF2-40B4-BE49-F238E27FC236}">
              <a16:creationId xmlns:a16="http://schemas.microsoft.com/office/drawing/2014/main" id="{BE376634-3C88-415B-9004-55980070C624}"/>
            </a:ext>
          </a:extLst>
        </xdr:cNvPr>
        <xdr:cNvSpPr/>
      </xdr:nvSpPr>
      <xdr:spPr>
        <a:xfrm>
          <a:off x="15004697" y="31397"/>
          <a:ext cx="4677834" cy="3013075"/>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AC9AB013-1A81-4017-8238-DAE33333E235}"/>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DED4CBA2-30AD-4FDE-9356-BE378C39DA61}"/>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and 8</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F0075522-420C-416C-9371-40BAF978E414}"/>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42687</xdr:colOff>
      <xdr:row>0</xdr:row>
      <xdr:rowOff>0</xdr:rowOff>
    </xdr:from>
    <xdr:to>
      <xdr:col>13</xdr:col>
      <xdr:colOff>476956</xdr:colOff>
      <xdr:row>2</xdr:row>
      <xdr:rowOff>236007</xdr:rowOff>
    </xdr:to>
    <xdr:sp macro="" textlink="">
      <xdr:nvSpPr>
        <xdr:cNvPr id="7" name="Rectangle: Rounded Corners 6">
          <a:extLst>
            <a:ext uri="{FF2B5EF4-FFF2-40B4-BE49-F238E27FC236}">
              <a16:creationId xmlns:a16="http://schemas.microsoft.com/office/drawing/2014/main" id="{D516FE60-02AD-4252-97AA-7990C8F7AC55}"/>
            </a:ext>
          </a:extLst>
        </xdr:cNvPr>
        <xdr:cNvSpPr/>
      </xdr:nvSpPr>
      <xdr:spPr>
        <a:xfrm>
          <a:off x="6583187" y="0"/>
          <a:ext cx="7567436"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2023-2025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Nov. 23 - Apr. 24	P3-4: May. 24- Oct. 24	P5-6: Nov. 24 - Apr. 25	P7-8: May. 25 - Oct. 25</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4</xdr:row>
      <xdr:rowOff>158397</xdr:rowOff>
    </xdr:to>
    <xdr:sp macro="" textlink="">
      <xdr:nvSpPr>
        <xdr:cNvPr id="8" name="Rectangle: Rounded Corners 7">
          <a:extLst>
            <a:ext uri="{FF2B5EF4-FFF2-40B4-BE49-F238E27FC236}">
              <a16:creationId xmlns:a16="http://schemas.microsoft.com/office/drawing/2014/main" id="{ED534B2C-C0BE-4029-A01E-E5717C58E8F5}"/>
            </a:ext>
          </a:extLst>
        </xdr:cNvPr>
        <xdr:cNvSpPr/>
      </xdr:nvSpPr>
      <xdr:spPr>
        <a:xfrm>
          <a:off x="15004697" y="31397"/>
          <a:ext cx="4681009"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0473D8BE-63C2-4CCC-ADB2-DCA61DE621C4}"/>
            </a:ext>
          </a:extLst>
        </xdr:cNvPr>
        <xdr:cNvSpPr/>
      </xdr:nvSpPr>
      <xdr:spPr>
        <a:xfrm>
          <a:off x="6541911" y="1313744"/>
          <a:ext cx="3775075" cy="200377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470FD4B4-AD87-4F0D-AE7F-9051E9631F86}"/>
            </a:ext>
          </a:extLst>
        </xdr:cNvPr>
        <xdr:cNvSpPr/>
      </xdr:nvSpPr>
      <xdr:spPr>
        <a:xfrm>
          <a:off x="10439401" y="1321859"/>
          <a:ext cx="3812822" cy="198367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and 8</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4" name="Rectangle: Rounded Corners 3">
          <a:extLst>
            <a:ext uri="{FF2B5EF4-FFF2-40B4-BE49-F238E27FC236}">
              <a16:creationId xmlns:a16="http://schemas.microsoft.com/office/drawing/2014/main" id="{17719370-8DA8-4A5C-8683-194A66FC7BED}"/>
            </a:ext>
          </a:extLst>
        </xdr:cNvPr>
        <xdr:cNvSpPr/>
      </xdr:nvSpPr>
      <xdr:spPr>
        <a:xfrm>
          <a:off x="6657270" y="1"/>
          <a:ext cx="760024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5" name="TextBox 4">
          <a:extLst>
            <a:ext uri="{FF2B5EF4-FFF2-40B4-BE49-F238E27FC236}">
              <a16:creationId xmlns:a16="http://schemas.microsoft.com/office/drawing/2014/main" id="{CF942D57-0F9F-4187-BC69-C6ED9F0FB17A}"/>
            </a:ext>
          </a:extLst>
        </xdr:cNvPr>
        <xdr:cNvSpPr txBox="1"/>
      </xdr:nvSpPr>
      <xdr:spPr>
        <a:xfrm>
          <a:off x="15516225"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6" name="Rectangle: Rounded Corners 5">
          <a:extLst>
            <a:ext uri="{FF2B5EF4-FFF2-40B4-BE49-F238E27FC236}">
              <a16:creationId xmlns:a16="http://schemas.microsoft.com/office/drawing/2014/main" id="{9E4BB6D4-7B18-482B-BB0B-D08FEB23599B}"/>
            </a:ext>
          </a:extLst>
        </xdr:cNvPr>
        <xdr:cNvSpPr/>
      </xdr:nvSpPr>
      <xdr:spPr>
        <a:xfrm>
          <a:off x="6650920" y="1"/>
          <a:ext cx="7600244" cy="1267882"/>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2023-2025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Nov. 23 - Apr. 24	P3-4: May. 24- Oct. 24	P5-6: Nov. 24 - Apr. 25	P7-8: May. 25 - Oct. 25</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3</xdr:row>
      <xdr:rowOff>1216730</xdr:rowOff>
    </xdr:to>
    <xdr:sp macro="" textlink="">
      <xdr:nvSpPr>
        <xdr:cNvPr id="7" name="Rectangle: Rounded Corners 6">
          <a:extLst>
            <a:ext uri="{FF2B5EF4-FFF2-40B4-BE49-F238E27FC236}">
              <a16:creationId xmlns:a16="http://schemas.microsoft.com/office/drawing/2014/main" id="{D34ACF1E-DBC7-4E74-8E6F-27A6F0304EE3}"/>
            </a:ext>
          </a:extLst>
        </xdr:cNvPr>
        <xdr:cNvSpPr/>
      </xdr:nvSpPr>
      <xdr:spPr>
        <a:xfrm>
          <a:off x="15027980" y="28222"/>
          <a:ext cx="4679951" cy="3007783"/>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8BE138FE-8D20-4501-A0C8-AA15BA45090D}"/>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3F195ABD-B986-4330-BCB6-2605A765F856}"/>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and 8</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514010C3-BDC4-4D90-89C6-237C48CF7BD1}"/>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31045</xdr:colOff>
      <xdr:row>0</xdr:row>
      <xdr:rowOff>25401</xdr:rowOff>
    </xdr:from>
    <xdr:to>
      <xdr:col>13</xdr:col>
      <xdr:colOff>468489</xdr:colOff>
      <xdr:row>2</xdr:row>
      <xdr:rowOff>267758</xdr:rowOff>
    </xdr:to>
    <xdr:sp macro="" textlink="">
      <xdr:nvSpPr>
        <xdr:cNvPr id="7" name="Rectangle: Rounded Corners 6">
          <a:extLst>
            <a:ext uri="{FF2B5EF4-FFF2-40B4-BE49-F238E27FC236}">
              <a16:creationId xmlns:a16="http://schemas.microsoft.com/office/drawing/2014/main" id="{A8EFA208-A934-4E1C-BBB5-1E855F03D8D2}"/>
            </a:ext>
          </a:extLst>
        </xdr:cNvPr>
        <xdr:cNvSpPr/>
      </xdr:nvSpPr>
      <xdr:spPr>
        <a:xfrm>
          <a:off x="6565195" y="25401"/>
          <a:ext cx="7600244" cy="127105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2023-2025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Nov. 23 - Apr. 24	P3-4: May. 24- Oct. 24	P5-6: Nov. 24 - Apr. 25	P7-8: May. 25 - Oct. 25</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3</xdr:row>
      <xdr:rowOff>1216730</xdr:rowOff>
    </xdr:to>
    <xdr:sp macro="" textlink="">
      <xdr:nvSpPr>
        <xdr:cNvPr id="8" name="Rectangle: Rounded Corners 7">
          <a:extLst>
            <a:ext uri="{FF2B5EF4-FFF2-40B4-BE49-F238E27FC236}">
              <a16:creationId xmlns:a16="http://schemas.microsoft.com/office/drawing/2014/main" id="{8B12A2F8-8843-4771-970F-51C58C8D2CA1}"/>
            </a:ext>
          </a:extLst>
        </xdr:cNvPr>
        <xdr:cNvSpPr/>
      </xdr:nvSpPr>
      <xdr:spPr>
        <a:xfrm>
          <a:off x="15004697" y="31397"/>
          <a:ext cx="4681009"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12F63D0F-9F0D-4FA2-A303-53FE4FF648F5}"/>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81CAD88F-EF11-4341-BC9C-10E322041560}"/>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and 8</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F9CBBE44-DABC-4A29-8AF0-87B2686B491F}"/>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EFE0365A-A178-499D-A2AB-12839C2D5A21}"/>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3AE9D1FA-5751-40D9-9C65-90CB5689A486}"/>
            </a:ext>
          </a:extLst>
        </xdr:cNvPr>
        <xdr:cNvSpPr/>
      </xdr:nvSpPr>
      <xdr:spPr>
        <a:xfrm>
          <a:off x="6657270" y="1"/>
          <a:ext cx="7358944"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2023-2025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Nov. 23 - Apr. 24	P3-4: May. 24- Oct. 24	P5-6: Nov. 24 - Apr. 25	P7-8: May. 25 - Oct. 25</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4</xdr:row>
      <xdr:rowOff>158397</xdr:rowOff>
    </xdr:to>
    <xdr:sp macro="" textlink="">
      <xdr:nvSpPr>
        <xdr:cNvPr id="8" name="Rectangle: Rounded Corners 7">
          <a:extLst>
            <a:ext uri="{FF2B5EF4-FFF2-40B4-BE49-F238E27FC236}">
              <a16:creationId xmlns:a16="http://schemas.microsoft.com/office/drawing/2014/main" id="{F49D5A9A-0C5B-46D1-95FC-ACBD1BD4163D}"/>
            </a:ext>
          </a:extLst>
        </xdr:cNvPr>
        <xdr:cNvSpPr/>
      </xdr:nvSpPr>
      <xdr:spPr>
        <a:xfrm>
          <a:off x="15004697" y="31397"/>
          <a:ext cx="4681009"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1199E9E8-1CB7-4492-BECA-F96395DAB7E9}"/>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30E21139-C063-4FD7-BA99-F943506C2962}"/>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and 8</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3F98FE93-6273-4879-B32F-5BE19D07A862}"/>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F3550E8F-B763-4E2E-B8C8-E4183F52259C}"/>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B7D909D5-61B0-46A7-8AEF-CECB7DF3F2C5}"/>
            </a:ext>
          </a:extLst>
        </xdr:cNvPr>
        <xdr:cNvSpPr/>
      </xdr:nvSpPr>
      <xdr:spPr>
        <a:xfrm>
          <a:off x="6657270" y="1"/>
          <a:ext cx="7358944"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2023-2025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Nov. 23 - Apr. 24	P3-4: May. 24- Oct. 24	P5-6: Nov. 24 - Apr. 25	P7-8: May. 25 - Oct. 25</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4</xdr:row>
      <xdr:rowOff>158397</xdr:rowOff>
    </xdr:to>
    <xdr:sp macro="" textlink="">
      <xdr:nvSpPr>
        <xdr:cNvPr id="8" name="Rectangle: Rounded Corners 7">
          <a:extLst>
            <a:ext uri="{FF2B5EF4-FFF2-40B4-BE49-F238E27FC236}">
              <a16:creationId xmlns:a16="http://schemas.microsoft.com/office/drawing/2014/main" id="{7C7981B5-13C3-4F53-9E2F-5D468F54B668}"/>
            </a:ext>
          </a:extLst>
        </xdr:cNvPr>
        <xdr:cNvSpPr/>
      </xdr:nvSpPr>
      <xdr:spPr>
        <a:xfrm>
          <a:off x="15004697" y="31397"/>
          <a:ext cx="4681009"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olarbearagreement.org/circumpolar-action-plan/2-year-implementation-plans/cap-2023-2025-implementation-plan/objective-3-2023-2025/eh-a2-2023-2025" TargetMode="External"/><Relationship Id="rId13" Type="http://schemas.openxmlformats.org/officeDocument/2006/relationships/hyperlink" Target="https://polarbearagreement.org/circumpolar-action-plan/2-year-implementation-plans/cap-2023-2025-implementation-plan/objective-2-2023-2025/ccc-a4-2023-2025" TargetMode="External"/><Relationship Id="rId3" Type="http://schemas.openxmlformats.org/officeDocument/2006/relationships/hyperlink" Target="https://polarbearagreement.org/circumpolar-action-plan/2-year-implementation-plans/cap-2023-2025-implementation-plan" TargetMode="External"/><Relationship Id="rId7" Type="http://schemas.openxmlformats.org/officeDocument/2006/relationships/hyperlink" Target="https://polarbearagreement.org/circumpolar-action-plan/2-year-implementation-plans/cap-2023-2025-implementation-plan/objective-2-2023-2025/ccc-a5-2023-2025" TargetMode="External"/><Relationship Id="rId12" Type="http://schemas.openxmlformats.org/officeDocument/2006/relationships/hyperlink" Target="https://polarbearagreement.org/circumpolar-action-plan/2-year-implementation-plans/cap-2023-2025-implementation-plan/objective-4-2023-2025/hm-a4-2023-2025" TargetMode="External"/><Relationship Id="rId2" Type="http://schemas.openxmlformats.org/officeDocument/2006/relationships/hyperlink" Target="https://polarbearagreement.org/circumpolar-action-plan/2-year-implementation-plans/cap-2023-2025-implementation-plan" TargetMode="External"/><Relationship Id="rId1" Type="http://schemas.openxmlformats.org/officeDocument/2006/relationships/hyperlink" Target="https://polarbearagreement.org/circumpolar-action-plan/2-year-implementation-plans/cap-2023-2025-implementation-plan" TargetMode="External"/><Relationship Id="rId6" Type="http://schemas.openxmlformats.org/officeDocument/2006/relationships/hyperlink" Target="https://polarbearagreement.org/circumpolar-action-plan/2-year-implementation-plans/cap-2023-2025-implementation-plan/objective-2-2023-2025/ccc-a6-2023-2025" TargetMode="External"/><Relationship Id="rId11" Type="http://schemas.openxmlformats.org/officeDocument/2006/relationships/hyperlink" Target="https://polarbearagreement.org/circumpolar-action-plan/2-year-implementation-plans/cap-2023-2025-implementation-plan/objective-5-2023-2025/hbc-a8-2023-2025" TargetMode="External"/><Relationship Id="rId5" Type="http://schemas.openxmlformats.org/officeDocument/2006/relationships/hyperlink" Target="https://polarbearagreement.org/index.php/circumpolar-action-plan/2-year-implementation-plans/cap-2020-2023-implementation-plan/objective-2/ccc-a2" TargetMode="External"/><Relationship Id="rId15" Type="http://schemas.openxmlformats.org/officeDocument/2006/relationships/drawing" Target="../drawings/drawing1.xml"/><Relationship Id="rId10" Type="http://schemas.openxmlformats.org/officeDocument/2006/relationships/hyperlink" Target="https://polarbearagreement.org/circumpolar-action-plan/2-year-implementation-plans/cap-2023-2025-implementation-plan/objective-5-2023-2025/hbc-a5-2023-2025" TargetMode="External"/><Relationship Id="rId4" Type="http://schemas.openxmlformats.org/officeDocument/2006/relationships/hyperlink" Target="https://polarbearagreement.org/circumpolar-action-plan/2-year-implementation-plans/cap-2023-2025-implementation-plan" TargetMode="External"/><Relationship Id="rId9" Type="http://schemas.openxmlformats.org/officeDocument/2006/relationships/hyperlink" Target="https://polarbearagreement.org/circumpolar-action-plan/2-year-implementation-plans/cap-2023-2025-implementation-plan/objective-4-2023-2025/hm-a6-2023-2025" TargetMode="External"/><Relationship Id="rId1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polarbearagreement.org/circumpolar-action-plan/2-year-implementation-plans/cap-2023-2025-implementation-plan" TargetMode="External"/><Relationship Id="rId1" Type="http://schemas.openxmlformats.org/officeDocument/2006/relationships/hyperlink" Target="https://polarbearagreement.org/circumpolar-action-plan/2-year-implementation-plans/cap-2023-2025-implementation-plan/objective-5-2023-2025/hbc-a8-2023-2025" TargetMode="External"/><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polarbearagreement.org/index.php/working-groups/human-polar-bear-conflict/pb-conflict" TargetMode="External"/><Relationship Id="rId3" Type="http://schemas.openxmlformats.org/officeDocument/2006/relationships/hyperlink" Target="http://https/polarbearagreement.org/index.php/circumpolar-action-plan/2-year-implementation-plans/cap-2020-2023-implementation-plan/objective-4" TargetMode="External"/><Relationship Id="rId7" Type="http://schemas.openxmlformats.org/officeDocument/2006/relationships/hyperlink" Target="https://polarbearagreement.org/index.php/working-groups/human-polar-bear-conflict/pb-conflict" TargetMode="External"/><Relationship Id="rId2" Type="http://schemas.openxmlformats.org/officeDocument/2006/relationships/hyperlink" Target="http://https/polarbearagreement.org/index.php/circumpolar-action-plan/2-year-implementation-plans/cap-2020-2023-implementation-plan/objective-3" TargetMode="External"/><Relationship Id="rId1" Type="http://schemas.openxmlformats.org/officeDocument/2006/relationships/hyperlink" Target="http://https/polarbearagreement.org/index.php/circumpolar-action-plan/2-year-implementation-plans/cap-2020-2023-implementation-plan/objective-2" TargetMode="External"/><Relationship Id="rId6" Type="http://schemas.openxmlformats.org/officeDocument/2006/relationships/hyperlink" Target="http://https/polarbearagreement.org/index.php/circumpolar-action-plan/2-year-implementation-plans/cap-2020-2023-implementation-plan/objective-7" TargetMode="External"/><Relationship Id="rId5" Type="http://schemas.openxmlformats.org/officeDocument/2006/relationships/hyperlink" Target="http://https/polarbearagreement.org/index.php/circumpolar-action-plan/2-year-implementation-plans/cap-2020-2023-implementation-plan/objective-6" TargetMode="External"/><Relationship Id="rId4" Type="http://schemas.openxmlformats.org/officeDocument/2006/relationships/hyperlink" Target="http://https/polarbearagreement.org/index.php/circumpolar-action-plan/2-year-implementation-plans/cap-2020-2023-implementation-plan/objective-5"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polarbearagreement.org/circumpolar-action-plan/2-year-implementation-plans/cap-2023-2025-implementation-plan" TargetMode="External"/><Relationship Id="rId1" Type="http://schemas.openxmlformats.org/officeDocument/2006/relationships/hyperlink" Target="https://polarbearagreement.org/circumpolar-action-plan/2-year-implementation-plans/cap-2023-2025-implementation-plan/objective-2-2023-2025/ccc-a4-2023-2025"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polarbearagreement.org/circumpolar-action-plan/2-year-implementation-plans/cap-2023-2025-implementation-plan" TargetMode="External"/><Relationship Id="rId1" Type="http://schemas.openxmlformats.org/officeDocument/2006/relationships/hyperlink" Target="https://polarbearagreement.org/circumpolar-action-plan/2-year-implementation-plans/cap-2023-2025-implementation-plan/objective-2-2023-2025/ccc-a5-2023-2025"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polarbearagreement.org/circumpolar-action-plan/2-year-implementation-plans/cap-2023-2025-implementation-plan" TargetMode="External"/><Relationship Id="rId1" Type="http://schemas.openxmlformats.org/officeDocument/2006/relationships/hyperlink" Target="https://polarbearagreement.org/circumpolar-action-plan/2-year-implementation-plans/cap-2023-2025-implementation-plan/objective-2-2023-2025/ccc-a6-2023-2025" TargetMode="Externa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polarbearagreement.org/circumpolar-action-plan/2-year-implementation-plans/cap-2023-2025-implementation-plan/objective-3-2023-2025" TargetMode="External"/><Relationship Id="rId1" Type="http://schemas.openxmlformats.org/officeDocument/2006/relationships/hyperlink" Target="https://polarbearagreement.org/circumpolar-action-plan/2-year-implementation-plans/cap-2023-2025-implementation-plan/objective-3-2023-2025/eh-a2-2023-2025" TargetMode="External"/><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polarbearagreement.org/circumpolar-action-plan/2-year-implementation-plans/cap-2023-2025-implementation-plan/objective-4-2023-2025/hm-a4-2023-2025" TargetMode="External"/><Relationship Id="rId1" Type="http://schemas.openxmlformats.org/officeDocument/2006/relationships/hyperlink" Target="https://polarbearagreement.org/circumpolar-action-plan/2-year-implementation-plans/cap-2023-2025-implementation-plan" TargetMode="External"/><Relationship Id="rId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polarbearagreement.org/circumpolar-action-plan/2-year-implementation-plans/cap-2023-2025-implementation-plan/objective-4-2023-2025/hm-a6-2023-2025" TargetMode="External"/><Relationship Id="rId1" Type="http://schemas.openxmlformats.org/officeDocument/2006/relationships/hyperlink" Target="https://polarbearagreement.org/circumpolar-action-plan/2-year-implementation-plans/cap-2023-2025-implementation-plan" TargetMode="External"/><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polarbearagreement.org/circumpolar-action-plan/2-year-implementation-plans/cap-2023-2025-implementation-plan/objective-5-2023-2025/hbc-a5-2023-2025" TargetMode="External"/><Relationship Id="rId1" Type="http://schemas.openxmlformats.org/officeDocument/2006/relationships/hyperlink" Target="https://polarbearagreement.org/circumpolar-action-plan/2-year-implementation-plans/cap-2023-2025-implementation-plan" TargetMode="Externa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sheetPr>
  <dimension ref="A1:M42"/>
  <sheetViews>
    <sheetView zoomScaleNormal="100" workbookViewId="0">
      <pane ySplit="2" topLeftCell="A3" activePane="bottomLeft" state="frozen"/>
      <selection pane="bottomLeft" activeCell="A5" sqref="A5"/>
    </sheetView>
  </sheetViews>
  <sheetFormatPr defaultColWidth="9.1796875" defaultRowHeight="14.5" x14ac:dyDescent="0.35"/>
  <cols>
    <col min="1" max="1" width="15.81640625" style="115" customWidth="1"/>
    <col min="2" max="2" width="11.26953125" style="51" customWidth="1"/>
    <col min="3" max="3" width="73.453125" style="1" customWidth="1"/>
    <col min="4" max="4" width="19.54296875" style="123" customWidth="1"/>
    <col min="5" max="5" width="12.54296875" style="129" customWidth="1"/>
    <col min="6" max="6" width="5.54296875" style="13" customWidth="1"/>
    <col min="7" max="7" width="54.26953125" style="65" customWidth="1"/>
    <col min="8" max="8" width="21" style="134" customWidth="1"/>
    <col min="13" max="13" width="44" customWidth="1"/>
  </cols>
  <sheetData>
    <row r="1" spans="1:13" s="53" customFormat="1" ht="54.75" customHeight="1" x14ac:dyDescent="0.45">
      <c r="A1" s="113" t="s">
        <v>0</v>
      </c>
      <c r="B1" s="114" t="s">
        <v>1</v>
      </c>
      <c r="C1" s="114" t="s">
        <v>2</v>
      </c>
      <c r="D1" s="122" t="s">
        <v>3</v>
      </c>
      <c r="E1" s="128" t="s">
        <v>4</v>
      </c>
      <c r="F1" s="105"/>
      <c r="G1" s="54" t="s">
        <v>5</v>
      </c>
      <c r="H1" s="121" t="s">
        <v>6</v>
      </c>
      <c r="I1" s="14"/>
      <c r="J1" s="14"/>
      <c r="K1" s="14"/>
      <c r="L1" s="14"/>
      <c r="M1" s="14"/>
    </row>
    <row r="2" spans="1:13" ht="58.5" customHeight="1" x14ac:dyDescent="0.35"/>
    <row r="3" spans="1:13" s="100" customFormat="1" ht="34.5" customHeight="1" x14ac:dyDescent="0.35">
      <c r="A3" s="117" t="s">
        <v>7</v>
      </c>
      <c r="B3" s="105"/>
      <c r="C3" s="114"/>
      <c r="D3" s="124"/>
      <c r="E3" s="130"/>
      <c r="F3" s="105"/>
      <c r="G3" s="114"/>
      <c r="H3" s="135"/>
      <c r="I3" s="105"/>
      <c r="J3" s="105"/>
      <c r="K3" s="105"/>
      <c r="L3" s="105"/>
      <c r="M3" s="105"/>
    </row>
    <row r="4" spans="1:13" s="13" customFormat="1" ht="43.5" customHeight="1" x14ac:dyDescent="0.35">
      <c r="A4" s="118">
        <f>IF(AND((AVERAGE(E5:E8)=100%), (COUNTIF(H5:H6,"&gt;1")=0)),"Completed",0)</f>
        <v>0</v>
      </c>
      <c r="B4" s="170" t="str">
        <f>'O2-CCC-A4'!A4</f>
        <v>CCC-A4:  Post and maintain key information related to the Climate Change Communications Strategy on the Polar Bear Range States website.</v>
      </c>
      <c r="C4" s="170"/>
      <c r="D4" s="170"/>
      <c r="E4" s="170"/>
      <c r="F4" s="170"/>
      <c r="G4" s="170"/>
      <c r="H4" s="170"/>
      <c r="I4" s="170"/>
      <c r="J4" s="170"/>
      <c r="K4" s="170"/>
      <c r="L4" s="170"/>
      <c r="M4" s="170"/>
    </row>
    <row r="5" spans="1:13" s="1" customFormat="1" ht="73" customHeight="1" x14ac:dyDescent="0.35">
      <c r="A5" s="119"/>
      <c r="B5" s="2"/>
      <c r="C5" s="1" t="str">
        <f>IF('O2-CCC-A4'!A7=0,"",'O2-CCC-A4'!A7)</f>
        <v>D1. Climate Change Communications webpage on the PBRS website: A webpage on the Polar Bear Range States website containing the five key messages of the Climate Change Communications Strategy. Each of the individual messages associated with the key messages are also listed.</v>
      </c>
      <c r="D5" s="125">
        <f>'O2-CCC-A4'!N7</f>
        <v>-0.5</v>
      </c>
      <c r="E5" s="131">
        <f>'O2-CCC-A4'!O7</f>
        <v>0.5</v>
      </c>
      <c r="F5" s="65"/>
      <c r="G5" s="155" t="str">
        <f>IF('O2-CCC-A4'!A13=0,"",'O2-CCC-A4'!A13)</f>
        <v>M1. Basic website has been fully published: A webpage on the Polar Bear Range States website containing the five key messages of the Climate Change Communications Strategy has been published.</v>
      </c>
      <c r="H5" s="136">
        <f>'O2-CCC-A4'!N13</f>
        <v>3</v>
      </c>
    </row>
    <row r="6" spans="1:13" s="1" customFormat="1" ht="58" x14ac:dyDescent="0.35">
      <c r="A6" s="119"/>
      <c r="B6" s="2"/>
      <c r="C6" s="1" t="str">
        <f>IF('O2-CCC-A4'!A8=0,"",'O2-CCC-A4'!A8)</f>
        <v>D2. Examples of polar bear conservation and management: Examples of polar bear conservation and management that pertain to each of the five key messages of the Climate Change Communications Strategy, and website links where they exist, are posted on the Polar Bear Range States website as they become available.</v>
      </c>
      <c r="D6" s="125">
        <f>'O2-CCC-A4'!N8</f>
        <v>-0.19999999999999998</v>
      </c>
      <c r="E6" s="131">
        <f>'O2-CCC-A4'!O8</f>
        <v>0.1</v>
      </c>
      <c r="F6" s="65"/>
      <c r="G6" s="155" t="str">
        <f>IF('O2-CCC-A4'!A14=0,"",'O2-CCC-A4'!A14)</f>
        <v>M2. Examples have been acquired and selected: Examples of polar bear conservation and management that pertain to the five key messages have been acquired and selected for sharing using different communication forums.</v>
      </c>
      <c r="H6" s="136">
        <f>'O2-CCC-A4'!N14</f>
        <v>3</v>
      </c>
    </row>
    <row r="7" spans="1:13" s="1" customFormat="1" ht="83.25" customHeight="1" x14ac:dyDescent="0.35">
      <c r="A7" s="119"/>
      <c r="B7" s="2"/>
      <c r="C7" s="1" t="str">
        <f>IF('O2-CCC-A4'!A9=0,"",'O2-CCC-A4'!A9)</f>
        <v/>
      </c>
      <c r="D7" s="125">
        <f>'O2-CCC-A4'!N9</f>
        <v>0</v>
      </c>
      <c r="E7" s="131">
        <f>'O2-CCC-A4'!O9</f>
        <v>0</v>
      </c>
      <c r="F7" s="156"/>
      <c r="G7" s="155" t="str">
        <f>IF('O2-CCC-A4'!A15=0,"",'O2-CCC-A4'!A15)</f>
        <v>M3. Examples have been communicated: Stories/presentations with the selected examples of polar bear conservation and management pertaining to the five key messages are posted on the Polar Bear Range States website, and other communication forums.</v>
      </c>
      <c r="H7" s="136">
        <f>'O2-CCC-A4'!N15</f>
        <v>3</v>
      </c>
    </row>
    <row r="8" spans="1:13" s="1" customFormat="1" x14ac:dyDescent="0.35">
      <c r="A8" s="119"/>
      <c r="B8" s="2"/>
      <c r="C8" s="1" t="str">
        <f>IF('O2-CCC-A4'!A10=0,"",'O2-CCC-A4'!A10)</f>
        <v/>
      </c>
      <c r="D8" s="125">
        <f>'O2-CCC-A4'!N10</f>
        <v>0</v>
      </c>
      <c r="E8" s="131">
        <f>'O2-CCC-A4'!O10</f>
        <v>0</v>
      </c>
      <c r="F8" s="65"/>
      <c r="G8" s="155" t="str">
        <f>IF('O2-CCC-A4'!A16=0,"",'O2-CCC-A4'!A16)</f>
        <v/>
      </c>
      <c r="H8" s="136">
        <f>'O2-CCC-A4'!N16</f>
        <v>2</v>
      </c>
    </row>
    <row r="9" spans="1:13" s="1" customFormat="1" x14ac:dyDescent="0.35">
      <c r="A9" s="119"/>
      <c r="B9" s="2"/>
      <c r="C9" s="1" t="str">
        <f>IF('O2-CCC-A4'!A11=0,"",'O2-CCC-A4'!A11)</f>
        <v/>
      </c>
      <c r="D9" s="125">
        <f>'O2-CCC-A4'!N11</f>
        <v>0</v>
      </c>
      <c r="E9" s="131"/>
      <c r="F9" s="65"/>
      <c r="G9" s="155" t="str">
        <f>IF('O2-CCC-A4'!A17=0,"",'O2-CCC-A4'!A17)</f>
        <v/>
      </c>
      <c r="H9" s="136">
        <f>'O2-CCC-A4'!N17</f>
        <v>2</v>
      </c>
    </row>
    <row r="10" spans="1:13" s="13" customFormat="1" ht="18.5" x14ac:dyDescent="0.35">
      <c r="A10" s="118">
        <f>IF(AND((AVERAGE(E11:E13)=100%), (COUNTIF(H11:H12,"&gt;1")=0)),"Completed",0)</f>
        <v>0</v>
      </c>
      <c r="B10" s="171" t="str">
        <f>'O2-CCC-A5'!A4</f>
        <v>CCC-A5 - Enter into climate change communications partnerships with organizations that have targeted audiences and strong public reach</v>
      </c>
      <c r="C10" s="171"/>
      <c r="D10" s="171"/>
      <c r="E10" s="171"/>
      <c r="F10" s="171"/>
      <c r="G10" s="171"/>
      <c r="H10" s="171"/>
      <c r="I10" s="171"/>
      <c r="J10" s="171"/>
      <c r="K10" s="171"/>
      <c r="L10" s="171"/>
      <c r="M10" s="171"/>
    </row>
    <row r="11" spans="1:13" s="1" customFormat="1" ht="69.75" customHeight="1" x14ac:dyDescent="0.35">
      <c r="A11" s="119"/>
      <c r="B11" s="2"/>
      <c r="C11" s="1" t="str">
        <f>IF('O2-CCC-A5'!A7=0,"",'O2-CCC-A5'!A7)</f>
        <v>D1. A report detailing high-level overview of CCC partnership: A report detailing a high-level overview of the climate change communication partnerships that the Range States have entered with external organizations, and what those partnerships entail.</v>
      </c>
      <c r="D11" s="125">
        <f>'O2-CCC-A5'!N7</f>
        <v>-0.7</v>
      </c>
      <c r="E11" s="131">
        <f>'O2-CCC-A5'!O7</f>
        <v>0.3</v>
      </c>
      <c r="F11" s="65"/>
      <c r="G11" s="155" t="str">
        <f>IF('O2-CCC-A5'!A12=0,"",'O2-CCC-A5'!A12)</f>
        <v>M1. Report on partnerships been has presented to HoD: Report to be completed when partnership outreach is completed (Spring 2024?)</v>
      </c>
      <c r="H11" s="136">
        <f>'O2-CCC-A5'!N12</f>
        <v>2</v>
      </c>
    </row>
    <row r="12" spans="1:13" s="1" customFormat="1" ht="57" customHeight="1" x14ac:dyDescent="0.35">
      <c r="A12" s="119"/>
      <c r="B12" s="2"/>
      <c r="C12" s="1" t="str">
        <f>IF('O2-CCC-A5'!A8=0,"",'O2-CCC-A5'!A8)</f>
        <v>D2. An assessment of the partnerships and the activities: An assessment of the partnership and the climate change communication activities carried out through them, considering their success and effectiveness in terms of strengthening the climate change communication efforts.</v>
      </c>
      <c r="D12" s="125">
        <f>'O2-CCC-A5'!N8</f>
        <v>-0.15</v>
      </c>
      <c r="E12" s="131">
        <f>'O2-CCC-A5'!O8</f>
        <v>0.1</v>
      </c>
      <c r="F12" s="65"/>
      <c r="G12" s="155" t="str">
        <f>IF('O2-CCC-A5'!A13=0,"",'O2-CCC-A5'!A13)</f>
        <v>M2. Assessment of partnerships has been presented to HoD: Assessment to be written before Meeting of Parties (fall Q3 2025?)</v>
      </c>
      <c r="H12" s="136">
        <f>'O2-CCC-A5'!N13</f>
        <v>2</v>
      </c>
    </row>
    <row r="13" spans="1:13" s="1" customFormat="1" x14ac:dyDescent="0.35">
      <c r="A13" s="119"/>
      <c r="B13" s="2"/>
      <c r="C13" s="1" t="str">
        <f>IF('O2-CCC-A5'!A9=0,"",'O2-CCC-A5'!A9)</f>
        <v/>
      </c>
      <c r="D13" s="125">
        <f>'O2-CCC-A5'!N9</f>
        <v>0</v>
      </c>
      <c r="E13" s="131">
        <f>'O2-CCC-A5'!O9</f>
        <v>0</v>
      </c>
      <c r="F13" s="65"/>
      <c r="G13" s="155" t="str">
        <f>IF('O2-CCC-A5'!A14=0,"",'O2-CCC-A5'!A14)</f>
        <v/>
      </c>
      <c r="H13" s="136">
        <f>'O2-CCC-A5'!N14</f>
        <v>2</v>
      </c>
    </row>
    <row r="14" spans="1:13" s="1" customFormat="1" x14ac:dyDescent="0.35">
      <c r="A14" s="119"/>
      <c r="B14" s="2"/>
      <c r="C14" s="1" t="str">
        <f>IF('O2-CCC-A5'!A10=0,"",'O2-CCC-A5'!A10)</f>
        <v/>
      </c>
      <c r="D14" s="125">
        <v>0</v>
      </c>
      <c r="E14" s="131"/>
      <c r="F14" s="65"/>
      <c r="G14" s="155" t="str">
        <f>IF('O2-CCC-A5'!A15=0,"",'O2-CCC-A5'!A15)</f>
        <v/>
      </c>
      <c r="H14" s="136">
        <f>'O2-CCC-A5'!N15</f>
        <v>2</v>
      </c>
    </row>
    <row r="15" spans="1:13" s="13" customFormat="1" ht="18.5" x14ac:dyDescent="0.35">
      <c r="A15" s="118">
        <f>IF(AND((AVERAGE(E16)=100%), (COUNTIF(H16:H16,"&gt;1")=0)),"Completed",0)</f>
        <v>0</v>
      </c>
      <c r="B15" s="168" t="str">
        <f>'O2-CCC-A6'!A4</f>
        <v>CCC- A6 - Communicate key messages to the public.</v>
      </c>
      <c r="C15" s="168"/>
      <c r="D15" s="168"/>
      <c r="E15" s="168"/>
      <c r="F15" s="168"/>
      <c r="G15" s="168"/>
      <c r="H15" s="168"/>
      <c r="I15" s="168"/>
      <c r="J15" s="168"/>
      <c r="K15" s="168"/>
      <c r="L15" s="168"/>
      <c r="M15" s="168"/>
    </row>
    <row r="16" spans="1:13" s="1" customFormat="1" ht="56.15" customHeight="1" x14ac:dyDescent="0.35">
      <c r="A16" s="119"/>
      <c r="B16" s="2"/>
      <c r="C16" s="1" t="str">
        <f>IF('O2-CCC-A6'!A7=0,"",'O2-CCC-A6'!A7)</f>
        <v>D1. A report detailing the events, conferences, special days, and other opportunities: A report detailing the events, conferences, special days, and other opportunities during which the five key messages of the Climate Change Communications Strategy were shared, and a list of which specific messages were shared.</v>
      </c>
      <c r="D16" s="125">
        <f>'O2-CCC-A6'!N7</f>
        <v>-0.45</v>
      </c>
      <c r="E16" s="131">
        <f>'O2-CCC-A6'!O7</f>
        <v>0.05</v>
      </c>
      <c r="F16" s="65"/>
      <c r="G16" s="155" t="str">
        <f>IF('O2-CCC-A6'!A10=0,"",'O2-CCC-A6'!A10)</f>
        <v>M1.Communications report has been presented to HoD: Reporting the events, conferences, special days, and other opportunities where comms on the five key messages were shared will happen annually after Q2</v>
      </c>
      <c r="H16" s="136">
        <f>'O2-CCC-A6'!N10</f>
        <v>2</v>
      </c>
    </row>
    <row r="17" spans="1:13" s="1" customFormat="1" x14ac:dyDescent="0.35">
      <c r="A17" s="119"/>
      <c r="B17" s="2"/>
      <c r="D17" s="125"/>
      <c r="E17" s="131"/>
      <c r="F17" s="65"/>
      <c r="G17" s="155" t="str">
        <f>IF('O2-CCC-A6'!A11=0,"",'O2-CCC-A6'!A11)</f>
        <v/>
      </c>
      <c r="H17" s="136">
        <f>'O2-CCC-A6'!N11</f>
        <v>2</v>
      </c>
    </row>
    <row r="18" spans="1:13" s="1" customFormat="1" x14ac:dyDescent="0.35">
      <c r="A18" s="119"/>
      <c r="B18" s="2"/>
      <c r="D18" s="125"/>
      <c r="E18" s="131"/>
      <c r="F18" s="65"/>
      <c r="G18" s="155" t="str">
        <f>IF('O2-CCC-A6'!A12=0,"",'O2-CCC-A6'!A12)</f>
        <v/>
      </c>
      <c r="H18" s="136">
        <f>'O2-CCC-A6'!N12</f>
        <v>2</v>
      </c>
    </row>
    <row r="19" spans="1:13" s="107" customFormat="1" ht="32.25" customHeight="1" x14ac:dyDescent="0.35">
      <c r="A19" s="117" t="s">
        <v>8</v>
      </c>
      <c r="B19" s="105"/>
      <c r="C19" s="120"/>
      <c r="D19" s="126"/>
      <c r="E19" s="132"/>
      <c r="F19" s="106"/>
      <c r="G19" s="120"/>
      <c r="H19" s="137"/>
      <c r="I19" s="106"/>
      <c r="J19" s="106"/>
      <c r="K19" s="106"/>
      <c r="L19" s="106"/>
      <c r="M19" s="106"/>
    </row>
    <row r="20" spans="1:13" s="13" customFormat="1" ht="18.5" x14ac:dyDescent="0.35">
      <c r="A20" s="118">
        <f>IF(AND((AVERAGE(E21:E24)=100%), (COUNTIF(H21:H23,"&gt;1")=0)),"Completed",0)</f>
        <v>0</v>
      </c>
      <c r="B20" s="168" t="str">
        <f>'O3-EH-A2'!A4</f>
        <v>EH – A2 - Define levels of protective status of polar bear essential (or commonly used) habitat (i.e., winter, summer and denning habitat).</v>
      </c>
      <c r="C20" s="168"/>
      <c r="D20" s="168"/>
      <c r="E20" s="168"/>
      <c r="F20" s="168"/>
      <c r="G20" s="168"/>
      <c r="H20" s="168"/>
      <c r="I20" s="168"/>
      <c r="J20" s="168"/>
      <c r="K20" s="168"/>
      <c r="L20" s="168"/>
      <c r="M20" s="168"/>
    </row>
    <row r="21" spans="1:13" s="1" customFormat="1" ht="70.5" customHeight="1" x14ac:dyDescent="0.35">
      <c r="A21" s="119"/>
      <c r="B21" s="2"/>
      <c r="C21" s="65" t="str">
        <f>IF('O3-EH-A2'!A7=0,"",'O3-EH-A2'!A7)</f>
        <v>D1. For each of the 19 polar bear subpopulations, a map showing the location of protected areas and the essential/commonly used polar bear winter, summer and denning habitats that were identified by the PBSG during the CAP 2020-23 Implementation Period.</v>
      </c>
      <c r="D21" s="127">
        <f>'O3-EH-A2'!N7</f>
        <v>-0.15</v>
      </c>
      <c r="E21" s="133">
        <f>'O3-EH-A2'!O7</f>
        <v>0.15</v>
      </c>
      <c r="F21" s="65"/>
      <c r="G21" s="155" t="str">
        <f>IF('O3-EH-A2'!A14=0,"",'O3-EH-A2'!A14)</f>
        <v>M1. The definition of a protected area has been determined.</v>
      </c>
      <c r="H21" s="136">
        <f>'O3-EH-A2'!N14</f>
        <v>2</v>
      </c>
    </row>
    <row r="22" spans="1:13" s="1" customFormat="1" ht="29" x14ac:dyDescent="0.35">
      <c r="A22" s="119"/>
      <c r="B22" s="2"/>
      <c r="C22" s="1" t="str">
        <f>IF('O3-EH-A2'!A8=0,"",'O3-EH-A2'!A8)</f>
        <v xml:space="preserve">D2. A report outlining the methods used to produce the maps. </v>
      </c>
      <c r="D22" s="127">
        <f>'O3-EH-A2'!N8</f>
        <v>0</v>
      </c>
      <c r="E22" s="133">
        <f>'O3-EH-A2'!O8</f>
        <v>0</v>
      </c>
      <c r="F22" s="65"/>
      <c r="G22" s="155" t="str">
        <f>IF('O3-EH-A2'!A15=0,"",'O3-EH-A2'!A15)</f>
        <v>M2. Layers of protected areas have been acquired for as many subpopulations as possible.</v>
      </c>
      <c r="H22" s="136">
        <f>'O3-EH-A2'!N15</f>
        <v>2</v>
      </c>
    </row>
    <row r="23" spans="1:13" s="1" customFormat="1" x14ac:dyDescent="0.35">
      <c r="A23" s="119"/>
      <c r="B23" s="2"/>
      <c r="C23" s="1" t="str">
        <f>IF('O3-EH-A2'!A9=0,"",'O3-EH-A2'!A9)</f>
        <v>D3. Inclusion of Indigenous knowledge in map production</v>
      </c>
      <c r="D23" s="127">
        <f>'O3-EH-A2'!N9</f>
        <v>-0.15000000000000002</v>
      </c>
      <c r="E23" s="133">
        <f>'O3-EH-A2'!O9</f>
        <v>0.05</v>
      </c>
      <c r="F23" s="65"/>
      <c r="G23" s="155" t="str">
        <f>IF('O3-EH-A2'!A16=0,"",'O3-EH-A2'!A16)</f>
        <v/>
      </c>
      <c r="H23" s="136">
        <f>'O3-EH-A2'!N16</f>
        <v>2</v>
      </c>
    </row>
    <row r="24" spans="1:13" s="1" customFormat="1" x14ac:dyDescent="0.35">
      <c r="A24" s="119"/>
      <c r="B24" s="2"/>
      <c r="C24" s="1" t="str">
        <f>IF('O3-EH-A2'!A10=0,"",'O3-EH-A2'!A10)</f>
        <v/>
      </c>
      <c r="D24" s="127">
        <f>'O3-EH-A2'!N10</f>
        <v>0</v>
      </c>
      <c r="E24" s="133">
        <f>'O3-EH-A2'!O10</f>
        <v>0</v>
      </c>
      <c r="F24" s="65"/>
      <c r="G24" s="155" t="str">
        <f>IF('O3-EH-A2'!A17=0,"",'O3-EH-A2'!A17)</f>
        <v/>
      </c>
      <c r="H24" s="136">
        <f>'O3-EH-A2'!N17</f>
        <v>2</v>
      </c>
    </row>
    <row r="25" spans="1:13" s="107" customFormat="1" ht="35.25" customHeight="1" x14ac:dyDescent="0.35">
      <c r="A25" s="117" t="s">
        <v>9</v>
      </c>
      <c r="B25" s="105"/>
      <c r="C25" s="120"/>
      <c r="D25" s="126"/>
      <c r="E25" s="132"/>
      <c r="F25" s="106"/>
      <c r="G25" s="120"/>
      <c r="H25" s="137"/>
      <c r="I25" s="106"/>
      <c r="J25" s="106"/>
      <c r="K25" s="106"/>
      <c r="L25" s="106"/>
      <c r="M25" s="106"/>
    </row>
    <row r="26" spans="1:13" ht="66" customHeight="1" x14ac:dyDescent="0.35">
      <c r="A26" s="118">
        <f>IF(AND((AVERAGE(E27)=100%), (COUNTIF(H27:H27,"&gt;1")=0)),"Completed",0)</f>
        <v>0</v>
      </c>
      <c r="B26" s="172" t="str">
        <f>'O4-HM-A4'!A4</f>
        <v>HM – A4 - Submit a description of the harvest regime for each subpopulation</v>
      </c>
      <c r="C26" s="172"/>
      <c r="D26" s="172"/>
      <c r="E26" s="172"/>
      <c r="F26" s="172"/>
      <c r="G26" s="172"/>
      <c r="H26" s="172"/>
      <c r="I26" s="172"/>
      <c r="J26" s="172"/>
      <c r="K26" s="172"/>
      <c r="L26" s="172"/>
      <c r="M26" s="172"/>
    </row>
    <row r="27" spans="1:13" s="1" customFormat="1" ht="35.25" customHeight="1" x14ac:dyDescent="0.35">
      <c r="A27" s="119"/>
      <c r="B27" s="2"/>
      <c r="C27" s="1" t="str">
        <f>IF('O4-HM-A4'!A7=0,"",'O4-HM-A4'!A7)</f>
        <v xml:space="preserve">D1. Report with descriptions of the harvest management regimes for all subpopulations </v>
      </c>
      <c r="D27" s="125">
        <f>'O4-HM-A4'!N7</f>
        <v>0</v>
      </c>
      <c r="E27" s="131">
        <f>'O4-HM-A4'!O7</f>
        <v>0</v>
      </c>
      <c r="F27" s="65"/>
      <c r="G27" s="155" t="str">
        <f>IF('O4-HM-A4'!A13=0,"",'O4-HM-A4'!A13)</f>
        <v>M1. Draft report completed and shared for domestic review</v>
      </c>
      <c r="H27" s="136">
        <f>'O4-HM-A4'!N13</f>
        <v>2</v>
      </c>
    </row>
    <row r="28" spans="1:13" s="1" customFormat="1" ht="29" x14ac:dyDescent="0.35">
      <c r="A28" s="119"/>
      <c r="B28" s="2"/>
      <c r="C28" s="1" t="str">
        <f>IF('O4-HM-A4'!A8=0,"",'O4-HM-A4'!A8)</f>
        <v/>
      </c>
      <c r="D28" s="125"/>
      <c r="E28" s="131"/>
      <c r="F28" s="65"/>
      <c r="G28" s="155" t="str">
        <f>IF('O4-HM-A4'!A14=0,"",'O4-HM-A4'!A14)</f>
        <v>M2. Final report completed and presented on the Range States website</v>
      </c>
      <c r="H28" s="136">
        <f>'O4-HM-A4'!N14</f>
        <v>2</v>
      </c>
    </row>
    <row r="29" spans="1:13" s="1" customFormat="1" x14ac:dyDescent="0.35">
      <c r="A29" s="119"/>
      <c r="B29" s="2"/>
      <c r="C29" s="1" t="str">
        <f>IF('O4-HM-A4'!A9=0,"",'O4-HM-A4'!A9)</f>
        <v/>
      </c>
      <c r="D29" s="125"/>
      <c r="E29" s="131"/>
      <c r="F29" s="65"/>
      <c r="G29" s="155" t="str">
        <f>IF('O4-HM-A4'!A15=0,"",'O4-HM-A4'!A15)</f>
        <v/>
      </c>
      <c r="H29" s="136">
        <f>'O4-HM-A4'!N15</f>
        <v>2</v>
      </c>
    </row>
    <row r="30" spans="1:13" ht="66" customHeight="1" x14ac:dyDescent="0.35">
      <c r="A30" s="118">
        <f>IF(AND((AVERAGE(E31)=100%), (COUNTIF(H31:H33,"&gt;1")=0)),"Completed",0)</f>
        <v>0</v>
      </c>
      <c r="B30" s="172" t="str">
        <f>'O4-HM-A6'!A4</f>
        <v>HM – A6 - Develop methods to collate available data from harvested bears and how to analyze that data</v>
      </c>
      <c r="C30" s="172"/>
      <c r="D30" s="172"/>
      <c r="E30" s="172"/>
      <c r="F30" s="172"/>
      <c r="G30" s="172"/>
      <c r="H30" s="172"/>
      <c r="I30" s="172"/>
      <c r="J30" s="172"/>
      <c r="K30" s="172"/>
      <c r="L30" s="172"/>
      <c r="M30" s="172"/>
    </row>
    <row r="31" spans="1:13" s="1" customFormat="1" ht="47.25" customHeight="1" x14ac:dyDescent="0.35">
      <c r="A31" s="119"/>
      <c r="B31" s="2"/>
      <c r="C31" s="1" t="str">
        <f>IF('O4-HM-A6'!A7=0,"",'O4-HM-A6'!A7)</f>
        <v xml:space="preserve">D1. Report with recommendations for harvest data collection and how harvested bears can inform subpopulation status.
</v>
      </c>
      <c r="D31" s="125">
        <f>'O4-HM-A6'!N7</f>
        <v>0</v>
      </c>
      <c r="E31" s="131">
        <f>'O4-HM-A6'!O7</f>
        <v>0</v>
      </c>
      <c r="F31" s="65"/>
      <c r="G31" s="155" t="str">
        <f>IF('O4-HM-A6'!A13=0,"",'O4-HM-A6'!A13)</f>
        <v>M1. Draft white paper with reccomendations completed and shared for domestic review</v>
      </c>
      <c r="H31" s="136">
        <f>'O4-HM-A6'!N13</f>
        <v>2</v>
      </c>
    </row>
    <row r="32" spans="1:13" s="1" customFormat="1" ht="29" x14ac:dyDescent="0.35">
      <c r="A32" s="119"/>
      <c r="B32" s="2"/>
      <c r="C32" s="1" t="str">
        <f>IF('O4-HM-A6'!A8=0,"",'O4-HM-A6'!A8)</f>
        <v/>
      </c>
      <c r="D32" s="125"/>
      <c r="E32" s="131"/>
      <c r="F32" s="65"/>
      <c r="G32" s="155" t="str">
        <f>IF('O4-HM-A6'!A14=0,"",'O4-HM-A6'!A14)</f>
        <v>M2. White paper completed and published on Range States website</v>
      </c>
      <c r="H32" s="136">
        <f>'O4-HM-A6'!N14</f>
        <v>2</v>
      </c>
    </row>
    <row r="33" spans="1:13" s="1" customFormat="1" x14ac:dyDescent="0.35">
      <c r="A33" s="119"/>
      <c r="B33" s="2"/>
      <c r="C33" s="1" t="str">
        <f>IF('O4-HM-A6'!A9=0,"",'O4-HM-A6'!A9)</f>
        <v/>
      </c>
      <c r="D33" s="125"/>
      <c r="E33" s="131"/>
      <c r="F33" s="65"/>
      <c r="G33" s="155" t="str">
        <f>IF('O4-HM-A6'!A15=0,"",'O4-HM-A6'!A15)</f>
        <v/>
      </c>
      <c r="H33" s="136">
        <f>'O4-HM-A6'!N15</f>
        <v>2</v>
      </c>
    </row>
    <row r="34" spans="1:13" s="107" customFormat="1" ht="29.25" customHeight="1" x14ac:dyDescent="0.35">
      <c r="A34" s="117" t="s">
        <v>10</v>
      </c>
      <c r="B34" s="105"/>
      <c r="C34" s="120"/>
      <c r="D34" s="126"/>
      <c r="E34" s="132"/>
      <c r="F34" s="106"/>
      <c r="G34" s="120"/>
      <c r="H34" s="137"/>
      <c r="I34" s="106"/>
      <c r="J34" s="106"/>
      <c r="K34" s="106"/>
      <c r="L34" s="106"/>
      <c r="M34" s="106"/>
    </row>
    <row r="35" spans="1:13" ht="18.5" x14ac:dyDescent="0.35">
      <c r="A35" s="118">
        <f>IF(AND((AVERAGE(E36:E37)=100%), (COUNTIF(H36:H39,"&gt;1")=0)),"Completed",0)</f>
        <v>0</v>
      </c>
      <c r="B35" s="168" t="str">
        <f>'O5-HBC-A5'!A4</f>
        <v>HBC – A5 - Report findings on human-bear conflicts which end in injury or death (to bears or humans) annually on the RS website for each country or subpopulation</v>
      </c>
      <c r="C35" s="169"/>
      <c r="D35" s="169"/>
      <c r="E35" s="169"/>
      <c r="F35" s="169"/>
      <c r="G35" s="169"/>
      <c r="H35" s="169"/>
      <c r="I35" s="169"/>
      <c r="J35" s="169"/>
      <c r="K35" s="169"/>
      <c r="L35" s="169"/>
      <c r="M35" s="169"/>
    </row>
    <row r="36" spans="1:13" s="1" customFormat="1" ht="29" x14ac:dyDescent="0.35">
      <c r="A36" s="119"/>
      <c r="B36" s="2"/>
      <c r="C36" s="1" t="str">
        <f>IF('O5-HBC-A5'!A7=0,"",'O5-HBC-A5'!A7)</f>
        <v>D1. Table that is published on the Range States website with the number bears injured or killed during conflict situations in 2023.</v>
      </c>
      <c r="D36" s="125">
        <f>'O5-HBC-A5'!N7</f>
        <v>0</v>
      </c>
      <c r="E36" s="131">
        <f>'O5-HBC-A5'!O7</f>
        <v>1</v>
      </c>
      <c r="F36" s="65"/>
      <c r="G36" s="155" t="str">
        <f>IF('O5-HBC-A5'!A13=0,"",'O5-HBC-A5'!A13)</f>
        <v>M1. Annual reporting for 2023 completed - website updated</v>
      </c>
      <c r="H36" s="136">
        <f>'O5-HBC-A5'!N13</f>
        <v>1</v>
      </c>
    </row>
    <row r="37" spans="1:13" s="1" customFormat="1" ht="29" x14ac:dyDescent="0.35">
      <c r="A37" s="119"/>
      <c r="B37" s="2"/>
      <c r="C37" s="1" t="str">
        <f>IF('O5-HBC-A5'!A8=0,"",'O5-HBC-A5'!A8)</f>
        <v>D2. Table that is published on the Range States website with the number bears injured or killed during conflict situations in 2024.</v>
      </c>
      <c r="D37" s="125">
        <f>'O5-HBC-A5'!N8</f>
        <v>0</v>
      </c>
      <c r="E37" s="131">
        <f>'O5-HBC-A5'!O8</f>
        <v>0</v>
      </c>
      <c r="F37" s="65"/>
      <c r="G37" s="155" t="str">
        <f>IF('O5-HBC-A5'!A14=0,"",'O5-HBC-A5'!A14)</f>
        <v>M2. Annual reporting for 2024 completed - website updated</v>
      </c>
      <c r="H37" s="136">
        <f>'O5-HBC-A5'!N14</f>
        <v>2</v>
      </c>
    </row>
    <row r="38" spans="1:13" s="1" customFormat="1" ht="29" x14ac:dyDescent="0.35">
      <c r="A38" s="119"/>
      <c r="B38" s="2"/>
      <c r="C38" s="1" t="str">
        <f>IF('O5-HBC-A5'!A9=0,"",'O5-HBC-A5'!A9)</f>
        <v>D3. Table that is published on the Range States website with the number humans injured or killed during conflict situations in 2023.</v>
      </c>
      <c r="D38" s="125">
        <f>'O5-HBC-A5'!N9</f>
        <v>0</v>
      </c>
      <c r="E38" s="131">
        <f>'O5-HBC-A5'!O9</f>
        <v>1</v>
      </c>
      <c r="F38" s="65"/>
      <c r="G38" s="155"/>
      <c r="H38" s="160"/>
    </row>
    <row r="39" spans="1:13" s="1" customFormat="1" ht="29" x14ac:dyDescent="0.35">
      <c r="A39" s="119"/>
      <c r="B39" s="2"/>
      <c r="C39" s="1" t="str">
        <f>IF('O5-HBC-A5'!A10=0,"",'O5-HBC-A5'!A10)</f>
        <v>D4. Table that is published on the Range States website with the number humans injured or killed during conflict situations in 2024.</v>
      </c>
      <c r="D39" s="125">
        <f>'O5-HBC-A5'!N10</f>
        <v>0</v>
      </c>
      <c r="E39" s="131">
        <f>'O5-HBC-A5'!O10</f>
        <v>0</v>
      </c>
      <c r="F39" s="65"/>
      <c r="G39" s="155"/>
      <c r="H39" s="160"/>
    </row>
    <row r="40" spans="1:13" ht="18.5" x14ac:dyDescent="0.35">
      <c r="A40" s="118">
        <f>IF(AND((AVERAGE(E41)=100%), (COUNTIF(H41:H42,"&gt;1")=0)),"Completed",0)</f>
        <v>0</v>
      </c>
      <c r="B40" s="168" t="str">
        <f>'O5-HBC-A8'!A4</f>
        <v>HBC – A8 - Develop Template for site specific conflict mitigation plans</v>
      </c>
      <c r="C40" s="168"/>
      <c r="D40" s="168"/>
      <c r="E40" s="168"/>
      <c r="F40" s="168"/>
      <c r="G40" s="168"/>
      <c r="H40" s="168"/>
      <c r="I40" s="168"/>
      <c r="J40" s="168"/>
      <c r="K40" s="168"/>
      <c r="L40" s="168"/>
      <c r="M40" s="168"/>
    </row>
    <row r="41" spans="1:13" s="1" customFormat="1" x14ac:dyDescent="0.35">
      <c r="A41" s="119"/>
      <c r="B41" s="2"/>
      <c r="C41" s="1" t="str">
        <f>IF('O5-HBC-A8'!A7=0,"",'O5-HBC-A8'!A7)</f>
        <v>D1. Template of site-specific conflict management plan</v>
      </c>
      <c r="D41" s="125">
        <f>'O5-HBC-A8'!N7</f>
        <v>0</v>
      </c>
      <c r="E41" s="131">
        <f>'O5-HBC-A8'!O7</f>
        <v>0.33</v>
      </c>
      <c r="F41" s="65"/>
      <c r="G41" s="155" t="str">
        <f>IF('O5-HBC-A8'!A13=0,"",'O5-HBC-A8'!A13)</f>
        <v xml:space="preserve">M1. Develop a draft template </v>
      </c>
      <c r="H41" s="136">
        <f>'O5-HBC-A8'!N13</f>
        <v>1</v>
      </c>
    </row>
    <row r="42" spans="1:13" s="1" customFormat="1" x14ac:dyDescent="0.35">
      <c r="A42" s="119"/>
      <c r="B42" s="2"/>
      <c r="C42" s="1" t="str">
        <f>IF('O5-HBC-A8'!A8=0,"",'O5-HBC-A8'!A8)</f>
        <v/>
      </c>
      <c r="D42" s="125">
        <f>'O5-HBC-A8'!N8</f>
        <v>0</v>
      </c>
      <c r="E42" s="131">
        <f>'O5-HBC-A8'!O8</f>
        <v>0</v>
      </c>
      <c r="F42" s="65"/>
      <c r="G42" s="155" t="str">
        <f>IF('O5-HBC-A8'!A14=0,"",'O5-HBC-A8'!A14)</f>
        <v xml:space="preserve">M2. Range States review draft template </v>
      </c>
      <c r="H42" s="136">
        <f>'O5-HBC-A8'!N14</f>
        <v>2</v>
      </c>
    </row>
  </sheetData>
  <dataConsolidate/>
  <mergeCells count="8">
    <mergeCell ref="B40:M40"/>
    <mergeCell ref="B35:M35"/>
    <mergeCell ref="B4:M4"/>
    <mergeCell ref="B15:M15"/>
    <mergeCell ref="B10:M10"/>
    <mergeCell ref="B20:M20"/>
    <mergeCell ref="B30:M30"/>
    <mergeCell ref="B26:M26"/>
  </mergeCells>
  <conditionalFormatting sqref="A4">
    <cfRule type="cellIs" dxfId="509" priority="39" operator="equal">
      <formula>"Completed"</formula>
    </cfRule>
    <cfRule type="cellIs" dxfId="508" priority="38" operator="equal">
      <formula>0</formula>
    </cfRule>
  </conditionalFormatting>
  <conditionalFormatting sqref="A10">
    <cfRule type="cellIs" dxfId="507" priority="34" operator="equal">
      <formula>0</formula>
    </cfRule>
    <cfRule type="cellIs" dxfId="506" priority="35" operator="equal">
      <formula>"Completed"</formula>
    </cfRule>
  </conditionalFormatting>
  <conditionalFormatting sqref="A15">
    <cfRule type="cellIs" dxfId="505" priority="36" operator="equal">
      <formula>0</formula>
    </cfRule>
    <cfRule type="cellIs" dxfId="504" priority="37" operator="equal">
      <formula>"Completed"</formula>
    </cfRule>
  </conditionalFormatting>
  <conditionalFormatting sqref="A20">
    <cfRule type="cellIs" dxfId="503" priority="32" operator="equal">
      <formula>0</formula>
    </cfRule>
    <cfRule type="cellIs" dxfId="502" priority="33" operator="equal">
      <formula>"Completed"</formula>
    </cfRule>
  </conditionalFormatting>
  <conditionalFormatting sqref="A26">
    <cfRule type="cellIs" dxfId="501" priority="2" operator="equal">
      <formula>"Completed"</formula>
    </cfRule>
    <cfRule type="cellIs" dxfId="500" priority="1" operator="equal">
      <formula>0</formula>
    </cfRule>
  </conditionalFormatting>
  <conditionalFormatting sqref="A30">
    <cfRule type="cellIs" dxfId="499" priority="26" operator="equal">
      <formula>0</formula>
    </cfRule>
    <cfRule type="cellIs" dxfId="498" priority="27" operator="equal">
      <formula>"Completed"</formula>
    </cfRule>
  </conditionalFormatting>
  <conditionalFormatting sqref="A35">
    <cfRule type="cellIs" dxfId="497" priority="16" operator="equal">
      <formula>0</formula>
    </cfRule>
    <cfRule type="cellIs" dxfId="496" priority="17" operator="equal">
      <formula>"Completed"</formula>
    </cfRule>
  </conditionalFormatting>
  <conditionalFormatting sqref="A40">
    <cfRule type="cellIs" dxfId="495" priority="14" operator="equal">
      <formula>0</formula>
    </cfRule>
    <cfRule type="cellIs" dxfId="494" priority="15" operator="equal">
      <formula>"Completed"</formula>
    </cfRule>
  </conditionalFormatting>
  <conditionalFormatting sqref="D5:D9">
    <cfRule type="iconSet" priority="257">
      <iconSet iconSet="5Arrows" showValue="0">
        <cfvo type="percent" val="0"/>
        <cfvo type="num" val="-0.2"/>
        <cfvo type="num" val="-0.15"/>
        <cfvo type="num" val="-0.12"/>
        <cfvo type="num" val="-0.1"/>
      </iconSet>
    </cfRule>
  </conditionalFormatting>
  <conditionalFormatting sqref="D5:D18 D36:D42">
    <cfRule type="expression" dxfId="493" priority="146" stopIfTrue="1">
      <formula>$C5=""</formula>
    </cfRule>
  </conditionalFormatting>
  <conditionalFormatting sqref="D11:D14">
    <cfRule type="iconSet" priority="147">
      <iconSet iconSet="5Arrows" showValue="0">
        <cfvo type="percent" val="0"/>
        <cfvo type="num" val="-0.2"/>
        <cfvo type="num" val="-0.15"/>
        <cfvo type="num" val="-0.12"/>
        <cfvo type="num" val="-0.1"/>
      </iconSet>
    </cfRule>
  </conditionalFormatting>
  <conditionalFormatting sqref="D16:D18">
    <cfRule type="iconSet" priority="697">
      <iconSet iconSet="5Arrows" showValue="0">
        <cfvo type="percent" val="0"/>
        <cfvo type="num" val="-0.2"/>
        <cfvo type="num" val="-0.15"/>
        <cfvo type="num" val="-0.12"/>
        <cfvo type="num" val="-0.1"/>
      </iconSet>
    </cfRule>
  </conditionalFormatting>
  <conditionalFormatting sqref="D21:D24">
    <cfRule type="iconSet" priority="145">
      <iconSet iconSet="5Arrows" showValue="0">
        <cfvo type="percent" val="0"/>
        <cfvo type="num" val="-0.2"/>
        <cfvo type="num" val="-0.15"/>
        <cfvo type="num" val="-0.12"/>
        <cfvo type="num" val="-0.1"/>
      </iconSet>
    </cfRule>
  </conditionalFormatting>
  <conditionalFormatting sqref="D21:D33">
    <cfRule type="expression" dxfId="492" priority="144" stopIfTrue="1">
      <formula>$C21=""</formula>
    </cfRule>
  </conditionalFormatting>
  <conditionalFormatting sqref="D27:D29">
    <cfRule type="iconSet" priority="3">
      <iconSet iconSet="5Arrows" showValue="0">
        <cfvo type="percent" val="0"/>
        <cfvo type="num" val="-0.2"/>
        <cfvo type="num" val="-0.15"/>
        <cfvo type="num" val="-0.12"/>
        <cfvo type="num" val="-0.1"/>
      </iconSet>
    </cfRule>
  </conditionalFormatting>
  <conditionalFormatting sqref="D31:D33">
    <cfRule type="iconSet" priority="139">
      <iconSet iconSet="5Arrows" showValue="0">
        <cfvo type="percent" val="0"/>
        <cfvo type="num" val="-0.2"/>
        <cfvo type="num" val="-0.15"/>
        <cfvo type="num" val="-0.12"/>
        <cfvo type="num" val="-0.1"/>
      </iconSet>
    </cfRule>
  </conditionalFormatting>
  <conditionalFormatting sqref="D36:D39">
    <cfRule type="iconSet" priority="685">
      <iconSet iconSet="5Arrows" showValue="0">
        <cfvo type="percent" val="0"/>
        <cfvo type="num" val="-0.2"/>
        <cfvo type="num" val="-0.15"/>
        <cfvo type="num" val="-0.12"/>
        <cfvo type="num" val="-0.1"/>
      </iconSet>
    </cfRule>
  </conditionalFormatting>
  <conditionalFormatting sqref="D41:D42">
    <cfRule type="iconSet" priority="687">
      <iconSet iconSet="5Arrows" showValue="0">
        <cfvo type="percent" val="0"/>
        <cfvo type="num" val="-0.2"/>
        <cfvo type="num" val="-0.15"/>
        <cfvo type="num" val="-0.12"/>
        <cfvo type="num" val="-0.1"/>
      </iconSet>
    </cfRule>
  </conditionalFormatting>
  <conditionalFormatting sqref="H5:H9">
    <cfRule type="expression" dxfId="491" priority="220" stopIfTrue="1">
      <formula>$G5=""</formula>
    </cfRule>
  </conditionalFormatting>
  <conditionalFormatting sqref="H11:H14">
    <cfRule type="expression" dxfId="490" priority="224" stopIfTrue="1">
      <formula>$G11=""</formula>
    </cfRule>
  </conditionalFormatting>
  <conditionalFormatting sqref="H16:H18 H21:H24 H31:H33 H36:H39 H41:H42">
    <cfRule type="expression" dxfId="489" priority="226" stopIfTrue="1">
      <formula>$G16=""</formula>
    </cfRule>
  </conditionalFormatting>
  <conditionalFormatting sqref="H27:H29">
    <cfRule type="expression" dxfId="488" priority="4" stopIfTrue="1">
      <formula>$G27=""</formula>
    </cfRule>
  </conditionalFormatting>
  <hyperlinks>
    <hyperlink ref="D5" location="'O2-CCC-A4'!N7" display="'O2-CCC-A4'!N7" xr:uid="{00000000-0004-0000-0000-000000000000}"/>
    <hyperlink ref="D6" location="'O2-CCC-A4'!N8" display="'O2-CCC-A4'!N8" xr:uid="{00000000-0004-0000-0000-000001000000}"/>
    <hyperlink ref="D16" location="'O2-CCC-A6'!N7" display="'O2-CCC-A6'!N7" xr:uid="{00000000-0004-0000-0000-000004000000}"/>
    <hyperlink ref="D12:D14" location="'O2-CCC-A5'!A7" display="'O2-CCC-A5'!A7" xr:uid="{00000000-0004-0000-0000-000006000000}"/>
    <hyperlink ref="D14" location="'O2-CCC-A5'!A10" display="'O2-CCC-A5'!A10" xr:uid="{00000000-0004-0000-0000-000009000000}"/>
    <hyperlink ref="D31" location="'O4-HM-A6'!N7" display="'O4-HM-A6'!N7" xr:uid="{00000000-0004-0000-0000-00000C000000}"/>
    <hyperlink ref="D36" location="'O5-HBC-A5'!N7" display="'O5-HBC-A5'!N7" xr:uid="{00000000-0004-0000-0000-00001E000000}"/>
    <hyperlink ref="D37" location="'O5-HBC-A5'!A7" display="'O5-HBC-A5'!A7" xr:uid="{00000000-0004-0000-0000-00001F000000}"/>
    <hyperlink ref="D37" location="'O5-HBC-A5'!N8" display="'O5-HBC-A5'!N8" xr:uid="{00000000-0004-0000-0000-000020000000}"/>
    <hyperlink ref="D41" location="'O5-HBC-A8'!N7" display="'O5-HBC-A8'!N7" xr:uid="{00000000-0004-0000-0000-000022000000}"/>
    <hyperlink ref="D42" location="'O5-HBC-A6'!A7" display="'O5-HBC-A6'!A7" xr:uid="{00000000-0004-0000-0000-000023000000}"/>
    <hyperlink ref="D42" location="'O5-HBC-A8'!N8" display="'O5-HBC-A8'!N8" xr:uid="{00000000-0004-0000-0000-000024000000}"/>
    <hyperlink ref="H5" location="'O2-CCC-A4'!N13" display="'O2-CCC-A4'!N13" xr:uid="{00000000-0004-0000-0000-000031000000}"/>
    <hyperlink ref="H6" location="'O2-CCC-A4'!N14" display="'O2-CCC-A4'!N14" xr:uid="{00000000-0004-0000-0000-000032000000}"/>
    <hyperlink ref="H7" location="'O2-CCC-A4'!N15" display="'O2-CCC-A4'!N15" xr:uid="{00000000-0004-0000-0000-000033000000}"/>
    <hyperlink ref="H8" location="'O2-CCC-A4'!N16" display="'O2-CCC-A4'!N16" xr:uid="{00000000-0004-0000-0000-000034000000}"/>
    <hyperlink ref="H16" location="'O2-CCC-A6'!N10" display="'O2-CCC-A6'!N10" xr:uid="{00000000-0004-0000-0000-000035000000}"/>
    <hyperlink ref="H17" location="'O2-CCC-A6'!N11" display="'O2-CCC-A6'!N11" xr:uid="{00000000-0004-0000-0000-000036000000}"/>
    <hyperlink ref="H18" location="'O2-CCC-A6'!N12" display="'O2-CCC-A6'!N12" xr:uid="{00000000-0004-0000-0000-000037000000}"/>
    <hyperlink ref="H11" location="'O2-CCC-A5'!N13" display="'O2-CCC-A5'!N13" xr:uid="{00000000-0004-0000-0000-000039000000}"/>
    <hyperlink ref="H14" location="'O2-CCC-A5'!N16" display="'O2-CCC-A5'!N16" xr:uid="{00000000-0004-0000-0000-00003A000000}"/>
    <hyperlink ref="H21" location="'O3-EH-A2'!N14" display="'O3-EH-A2'!N14" xr:uid="{00000000-0004-0000-0000-00003B000000}"/>
    <hyperlink ref="H22" location="'O3-EH-A2'!N15" display="'O3-EH-A2'!N15" xr:uid="{00000000-0004-0000-0000-00003C000000}"/>
    <hyperlink ref="H23" location="'O3-EH-A2'!N16" display="'O3-EH-A2'!N16" xr:uid="{00000000-0004-0000-0000-00003D000000}"/>
    <hyperlink ref="H24" location="'O3-EH-A2'!N17" display="'O3-EH-A2'!N17" xr:uid="{00000000-0004-0000-0000-00003E000000}"/>
    <hyperlink ref="H12:H13" location="'O2-CCC-A5'!N13" display="'O2-CCC-A5'!N13" xr:uid="{00000000-0004-0000-0000-000044000000}"/>
    <hyperlink ref="H42" location="'O5-HBC-A8'!N14" display="'O5-HBC-A8'!N14" xr:uid="{00000000-0004-0000-0000-000055000000}"/>
    <hyperlink ref="H41" location="'O5-HBC-A8'!N13" display="'O5-HBC-A8'!N13" xr:uid="{00000000-0004-0000-0000-000056000000}"/>
    <hyperlink ref="H37" location="'O5-HBC-A5'!N14" display="'O5-HBC-A5'!N14" xr:uid="{00000000-0004-0000-0000-000058000000}"/>
    <hyperlink ref="H36" location="'O5-HBC-A5'!N13" display="'O5-HBC-A5'!N13" xr:uid="{00000000-0004-0000-0000-000059000000}"/>
    <hyperlink ref="H31" location="'O2-CCC-A6'!N13" display="'O2-CCC-A6'!N13" xr:uid="{00000000-0004-0000-0000-000063000000}"/>
    <hyperlink ref="H9" location="'O2-CCC-A4'!N17" display="'O2-CCC-A4'!N17" xr:uid="{00000000-0004-0000-0000-00006E000000}"/>
    <hyperlink ref="D9" location="'O2-CCC-A2'!N11" display="'O2-CCC-A2'!N11" xr:uid="{00000000-0004-0000-0000-00006F000000}"/>
    <hyperlink ref="D21" location="'O3-EH-A2'!N7" display="'O3-EH-A2'!N7" xr:uid="{00000000-0004-0000-0000-000080000000}"/>
    <hyperlink ref="D23" location="'O3-EH-A2'!N9" display="'O3-EH-A2'!N9" xr:uid="{00000000-0004-0000-0000-000081000000}"/>
    <hyperlink ref="D24" location="'O3-EH-A2'!N10" display="'O3-EH-A2'!N10" xr:uid="{00000000-0004-0000-0000-000082000000}"/>
    <hyperlink ref="D22" location="'O3-EH-A2'!N8" display="'O3-EH-A2'!N8" xr:uid="{00000000-0004-0000-0000-000083000000}"/>
    <hyperlink ref="H12" location="'O2-CCC-A5'!N14" display="'O2-CCC-A5'!N14" xr:uid="{00000000-0004-0000-0000-000084000000}"/>
    <hyperlink ref="H13" location="'O2-CCC-A5'!N15" display="'O2-CCC-A5'!N15" xr:uid="{00000000-0004-0000-0000-000085000000}"/>
    <hyperlink ref="A3" r:id="rId1" location="objective-2-communicate-to-the-public-policy-makers-and-legislators-around-the-world-the-importance-of-mitigating-ghg-emissions-to-polar-bear-conservation" xr:uid="{D688BB42-6727-4989-95A0-CC9F352E9519}"/>
    <hyperlink ref="A19" r:id="rId2" location="objective-3-ensure-the-conservation-of-essential-habitat-for-polar-bears" xr:uid="{83F24EDE-0E14-4568-A94D-773C20D21FEE}"/>
    <hyperlink ref="A25" r:id="rId3" location="objective-4-ensure-that-harvest-of-polar-bear-subpopulations-is-managed-in-a-biologically-sustainable-manner-in-accordance-with-sound-conservation-practices" xr:uid="{CB33B49B-2099-4715-B939-56F19B5E4D35}"/>
    <hyperlink ref="A34" r:id="rId4" location="objective-5-manage-human-bear-interactions-to-ensure-human-safety-and-to-minimize-polar-bear-injury-or-mortality" xr:uid="{D327C25D-82C8-4133-A946-D4BE4F527FC7}"/>
    <hyperlink ref="B4" r:id="rId5" display="='O2-CCC-A2'!A4" xr:uid="{2206093A-1A1E-4796-990B-76F1C77145B8}"/>
    <hyperlink ref="B15:M15" r:id="rId6" display="='O2-CCC-A6'!A4" xr:uid="{31192588-5841-409E-B307-24B7FC58DFC0}"/>
    <hyperlink ref="B10:M10" r:id="rId7" display="='O2-CCC-A5'!A4" xr:uid="{EDCBECA2-1B57-4B54-897E-2B038EC902B3}"/>
    <hyperlink ref="B20:M20" r:id="rId8" display="='O3-EH-A2'!A4" xr:uid="{327231C2-525B-4C43-AA7C-4CE941DB334F}"/>
    <hyperlink ref="B30:M30" r:id="rId9" display="='O4-HM-A6'!A4" xr:uid="{0B061707-E7CA-45F3-9DAD-A5A57FBE7D94}"/>
    <hyperlink ref="B35:M35" r:id="rId10" display="='O5-HBC-A5'!A4" xr:uid="{E21F4647-790E-4A84-A8F2-5BB9FF646354}"/>
    <hyperlink ref="B40:M40" r:id="rId11" display="='O5-HBC-A8'!A4" xr:uid="{0094AA03-F109-4762-813A-7451DD8059A1}"/>
    <hyperlink ref="D13" location="'O2-CCC-A5'!A9" display="'O2-CCC-A5'!A9" xr:uid="{00000000-0004-0000-0000-000008000000}"/>
    <hyperlink ref="D12" location="'O2-CCC-A5'!A8" display="'O2-CCC-A5'!A8" xr:uid="{00000000-0004-0000-0000-000007000000}"/>
    <hyperlink ref="D11" location="'O2-CCC-A5'!A7" display="'O2-CCC-A5'!A7" xr:uid="{00000000-0004-0000-0000-000005000000}"/>
    <hyperlink ref="H32:H33" location="'O2-CCC-A6'!N13" display="'O2-CCC-A6'!N13" xr:uid="{2604016F-F883-4C40-AC6E-58EA1A72B335}"/>
    <hyperlink ref="H32" location="'O2-CCC-A6'!N14" display="'O2-CCC-A6'!N14" xr:uid="{CAFC8147-1BF3-4A4B-A7A1-CE2CC715B9C2}"/>
    <hyperlink ref="H33" location="'O2-CCC-A6'!N15" display="'O2-CCC-A6'!N15" xr:uid="{0EAF01EE-D7A7-4B0D-A295-E3E2D21D85DF}"/>
    <hyperlink ref="D27" location="'O4-HM-A4'!N7" display="'O4-HM-A4'!N7" xr:uid="{1B4568AA-D53C-4409-8B52-B73C9731DD20}"/>
    <hyperlink ref="H27" location="'O4-HM-A4'!N13" display="'O4-HM-A4'!N13" xr:uid="{F6513F96-39FD-4ACE-A1FB-837751CDB4DF}"/>
    <hyperlink ref="B26:M26" r:id="rId12" display="='O4-HM-A4'!A4" xr:uid="{66B6B80B-3994-4277-9EED-03E20718C3B0}"/>
    <hyperlink ref="H28" location="'O4-HM-A4'!N14" display="'O4-HM-A4'!N14" xr:uid="{79873697-74E4-46E3-B182-075225FE9AE4}"/>
    <hyperlink ref="H29" location="'O4-HM-A4'!N15" display="'O4-HM-A4'!N15" xr:uid="{1F2A3C0E-ADB3-4BB7-B2FD-FD7A27CAC3C5}"/>
    <hyperlink ref="D38" location="'O5-HBC-A5'!N9" display="'O5-HBC-A5'!N9" xr:uid="{454080D2-A026-4516-8D90-533909E68762}"/>
    <hyperlink ref="D39" location="'O5-HBC-A5'!N10" display="'O5-HBC-A5'!N10" xr:uid="{54B5CCD3-BE61-4495-B2D0-B9EAB9FF3516}"/>
    <hyperlink ref="D8" location="'O2-CCC-A4'!N10" display="'O2-CCC-A4'!N10" xr:uid="{00000000-0004-0000-0000-000003000000}"/>
    <hyperlink ref="D7" location="'O2-CCC-A4'!N9" display="'O2-CCC-A4'!N9" xr:uid="{00000000-0004-0000-0000-000002000000}"/>
    <hyperlink ref="B4:M4" r:id="rId13" display="='O2-CCC-A4'!A4" xr:uid="{9E5B09EB-7879-430B-BCA2-196BE38A48DF}"/>
  </hyperlinks>
  <pageMargins left="0.7" right="0.7" top="0.75" bottom="0.75" header="0.3" footer="0.3"/>
  <pageSetup paperSize="9" scale="35" fitToWidth="0" fitToHeight="0" orientation="portrait" r:id="rId14"/>
  <drawing r:id="rId15"/>
  <extLst>
    <ext xmlns:x14="http://schemas.microsoft.com/office/spreadsheetml/2009/9/main" uri="{78C0D931-6437-407d-A8EE-F0AAD7539E65}">
      <x14:conditionalFormattings>
        <x14:conditionalFormatting xmlns:xm="http://schemas.microsoft.com/office/excel/2006/main">
          <x14:cfRule type="iconSet" priority="221" id="{0E9075DE-9B92-4142-B4FA-85C67CC97269}">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H5:H9</xm:sqref>
        </x14:conditionalFormatting>
        <x14:conditionalFormatting xmlns:xm="http://schemas.microsoft.com/office/excel/2006/main">
          <x14:cfRule type="iconSet" priority="225" id="{F4E9D366-1230-40CB-AEF3-207EA10A86B9}">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H11:H14</xm:sqref>
        </x14:conditionalFormatting>
        <x14:conditionalFormatting xmlns:xm="http://schemas.microsoft.com/office/excel/2006/main">
          <x14:cfRule type="iconSet" priority="699" id="{2BD171D7-7D81-4A0C-86FB-2B4493B5ED45}">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H16:H18</xm:sqref>
        </x14:conditionalFormatting>
        <x14:conditionalFormatting xmlns:xm="http://schemas.microsoft.com/office/excel/2006/main">
          <x14:cfRule type="iconSet" priority="227" id="{F37DA95E-BC53-43C7-A259-07BD9818A863}">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H21:H24</xm:sqref>
        </x14:conditionalFormatting>
        <x14:conditionalFormatting xmlns:xm="http://schemas.microsoft.com/office/excel/2006/main">
          <x14:cfRule type="iconSet" priority="5" id="{203A24F1-F5A7-421E-A5EC-150F16BB147A}">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H27:H29</xm:sqref>
        </x14:conditionalFormatting>
        <x14:conditionalFormatting xmlns:xm="http://schemas.microsoft.com/office/excel/2006/main">
          <x14:cfRule type="iconSet" priority="712" id="{94BAB194-6269-4A24-BDEB-90A5B00971A2}">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H41:H42 H36:H39 H31:H33</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theme="3" tint="0.79998168889431442"/>
  </sheetPr>
  <dimension ref="A1:Q29"/>
  <sheetViews>
    <sheetView zoomScale="90" zoomScaleNormal="90" workbookViewId="0">
      <selection activeCell="D20" sqref="D20:J22"/>
    </sheetView>
  </sheetViews>
  <sheetFormatPr defaultColWidth="9.1796875" defaultRowHeight="14.5" x14ac:dyDescent="0.35"/>
  <cols>
    <col min="1" max="1" width="75.1796875" customWidth="1"/>
    <col min="2" max="2" width="18.453125" style="143" customWidth="1"/>
    <col min="3" max="3" width="11.1796875" customWidth="1"/>
    <col min="15" max="15" width="15.1796875" customWidth="1"/>
    <col min="16" max="16" width="81.81640625" customWidth="1"/>
    <col min="17" max="17" width="71.7265625" customWidth="1"/>
  </cols>
  <sheetData>
    <row r="1" spans="1:17" ht="18.5" x14ac:dyDescent="0.45">
      <c r="A1" s="14" t="s">
        <v>0</v>
      </c>
      <c r="B1" s="139" t="s">
        <v>79</v>
      </c>
    </row>
    <row r="2" spans="1:17" s="20" customFormat="1" ht="62.15" customHeight="1" x14ac:dyDescent="0.35">
      <c r="A2" s="162" t="s">
        <v>138</v>
      </c>
      <c r="B2" s="147" t="s">
        <v>135</v>
      </c>
    </row>
    <row r="3" spans="1:17" s="20" customFormat="1" ht="62.15" customHeight="1" x14ac:dyDescent="0.45">
      <c r="A3" s="14" t="s">
        <v>80</v>
      </c>
      <c r="B3" s="139" t="s">
        <v>81</v>
      </c>
    </row>
    <row r="4" spans="1:17" ht="83.15" customHeight="1" x14ac:dyDescent="0.35">
      <c r="A4" s="162" t="s">
        <v>147</v>
      </c>
      <c r="B4" s="140" t="s">
        <v>137</v>
      </c>
      <c r="O4" s="52"/>
    </row>
    <row r="5" spans="1:17" s="19" customFormat="1" ht="38.5" customHeight="1" x14ac:dyDescent="0.45">
      <c r="A5" s="50"/>
      <c r="B5" s="141"/>
      <c r="C5" s="53"/>
      <c r="D5" s="53"/>
      <c r="E5" s="46" t="s">
        <v>83</v>
      </c>
      <c r="F5" s="53"/>
      <c r="G5" s="53"/>
      <c r="H5" s="53"/>
      <c r="I5" s="84" t="s">
        <v>84</v>
      </c>
      <c r="J5" s="53"/>
      <c r="K5" s="46"/>
      <c r="L5" s="53"/>
      <c r="M5" s="53"/>
      <c r="N5" s="53"/>
      <c r="O5" s="53"/>
      <c r="P5" s="53"/>
    </row>
    <row r="6" spans="1:17" ht="34" customHeight="1" x14ac:dyDescent="0.45">
      <c r="A6" s="14" t="s">
        <v>85</v>
      </c>
      <c r="B6" s="139" t="s">
        <v>86</v>
      </c>
      <c r="C6" s="24" t="s">
        <v>87</v>
      </c>
      <c r="D6" s="25" t="s">
        <v>88</v>
      </c>
      <c r="E6" s="25" t="s">
        <v>89</v>
      </c>
      <c r="F6" s="25" t="s">
        <v>90</v>
      </c>
      <c r="G6" s="26"/>
      <c r="H6" s="51"/>
      <c r="I6" s="5" t="s">
        <v>87</v>
      </c>
      <c r="J6" s="6" t="s">
        <v>88</v>
      </c>
      <c r="K6" s="6" t="s">
        <v>89</v>
      </c>
      <c r="L6" s="6" t="s">
        <v>90</v>
      </c>
      <c r="M6" s="6"/>
      <c r="N6" s="23" t="s">
        <v>91</v>
      </c>
      <c r="O6" s="74" t="s">
        <v>92</v>
      </c>
      <c r="P6" s="54" t="s">
        <v>93</v>
      </c>
      <c r="Q6" s="54" t="s">
        <v>94</v>
      </c>
    </row>
    <row r="7" spans="1:17" ht="67" customHeight="1" x14ac:dyDescent="0.35">
      <c r="A7" s="1" t="s">
        <v>151</v>
      </c>
      <c r="B7" s="142"/>
      <c r="C7" s="55"/>
      <c r="D7" s="56">
        <v>0.33</v>
      </c>
      <c r="E7" s="56">
        <v>0.66</v>
      </c>
      <c r="F7" s="56">
        <v>1</v>
      </c>
      <c r="G7" s="57"/>
      <c r="H7" s="58"/>
      <c r="I7" s="55"/>
      <c r="J7" s="56">
        <v>0.33</v>
      </c>
      <c r="K7" s="56"/>
      <c r="L7" s="56"/>
      <c r="M7" s="56"/>
      <c r="N7" s="85">
        <f>IF(M7&lt;&gt;"",M7-G7,(IF(L7&lt;&gt;"",L7-F7,(IF(K7&lt;&gt;"",K7-E7,(IF(J7&lt;&gt;"",J7-D7,(IF(I7&lt;&gt;"",I7-C7,0)))))))))</f>
        <v>0</v>
      </c>
      <c r="O7" s="88">
        <f>MAX(I7:M7)</f>
        <v>0.33</v>
      </c>
      <c r="P7" s="48"/>
      <c r="Q7" s="48"/>
    </row>
    <row r="8" spans="1:17" x14ac:dyDescent="0.35">
      <c r="A8" s="1"/>
      <c r="B8" s="142"/>
      <c r="C8" s="55"/>
      <c r="D8" s="56"/>
      <c r="E8" s="56"/>
      <c r="F8" s="56"/>
      <c r="G8" s="57"/>
      <c r="H8" s="58"/>
      <c r="I8" s="55"/>
      <c r="J8" s="56"/>
      <c r="K8" s="56"/>
      <c r="L8" s="56"/>
      <c r="M8" s="56"/>
      <c r="N8" s="85">
        <f t="shared" ref="N8:N10" si="0">IF(M8&lt;&gt;"",M8-G8,(IF(L8&lt;&gt;"",L8-F8,(IF(K8&lt;&gt;"",K8-E8,(IF(J8&lt;&gt;"",J8-D8,(IF(I8&lt;&gt;"",I8-C8,0)))))))))</f>
        <v>0</v>
      </c>
      <c r="O8" s="88">
        <f t="shared" ref="O8:O10" si="1">MAX(I8:M8)</f>
        <v>0</v>
      </c>
      <c r="P8" s="48"/>
      <c r="Q8" s="48"/>
    </row>
    <row r="9" spans="1:17" x14ac:dyDescent="0.35">
      <c r="A9" s="1"/>
      <c r="B9" s="142"/>
      <c r="C9" s="55"/>
      <c r="D9" s="56"/>
      <c r="E9" s="56"/>
      <c r="F9" s="56"/>
      <c r="G9" s="57"/>
      <c r="H9" s="58"/>
      <c r="I9" s="55"/>
      <c r="J9" s="56"/>
      <c r="K9" s="56"/>
      <c r="L9" s="56"/>
      <c r="M9" s="56"/>
      <c r="N9" s="85">
        <f t="shared" si="0"/>
        <v>0</v>
      </c>
      <c r="O9" s="88">
        <f t="shared" si="1"/>
        <v>0</v>
      </c>
      <c r="P9" s="48"/>
      <c r="Q9" s="48"/>
    </row>
    <row r="10" spans="1:17" ht="15" thickBot="1" x14ac:dyDescent="0.4">
      <c r="A10" s="1"/>
      <c r="B10" s="142"/>
      <c r="C10" s="59"/>
      <c r="D10" s="60"/>
      <c r="E10" s="60"/>
      <c r="F10" s="60"/>
      <c r="G10" s="61"/>
      <c r="H10" s="58"/>
      <c r="I10" s="59"/>
      <c r="J10" s="60"/>
      <c r="K10" s="60"/>
      <c r="L10" s="60"/>
      <c r="M10" s="60"/>
      <c r="N10" s="85">
        <f t="shared" si="0"/>
        <v>0</v>
      </c>
      <c r="O10" s="88">
        <f t="shared" si="1"/>
        <v>0</v>
      </c>
      <c r="P10" s="48"/>
      <c r="Q10" s="48"/>
    </row>
    <row r="11" spans="1:17" ht="46.5" customHeight="1" thickBot="1" x14ac:dyDescent="0.5">
      <c r="E11" s="46" t="s">
        <v>97</v>
      </c>
      <c r="F11" s="47"/>
      <c r="G11" s="47"/>
      <c r="H11" s="47"/>
      <c r="I11" s="84" t="s">
        <v>98</v>
      </c>
      <c r="J11" s="47"/>
      <c r="K11" s="46"/>
    </row>
    <row r="12" spans="1:17" ht="32.15" customHeight="1" x14ac:dyDescent="0.45">
      <c r="A12" s="62" t="s">
        <v>5</v>
      </c>
      <c r="B12" s="144" t="s">
        <v>86</v>
      </c>
      <c r="C12" s="24" t="s">
        <v>87</v>
      </c>
      <c r="D12" s="25" t="s">
        <v>88</v>
      </c>
      <c r="E12" s="25" t="s">
        <v>89</v>
      </c>
      <c r="F12" s="25" t="s">
        <v>90</v>
      </c>
      <c r="G12" s="26"/>
      <c r="H12" s="63"/>
      <c r="I12" s="5" t="s">
        <v>87</v>
      </c>
      <c r="J12" s="6" t="s">
        <v>88</v>
      </c>
      <c r="K12" s="6" t="s">
        <v>89</v>
      </c>
      <c r="L12" s="6" t="s">
        <v>90</v>
      </c>
      <c r="M12" s="73"/>
      <c r="N12" s="74" t="s">
        <v>91</v>
      </c>
      <c r="P12" s="54" t="s">
        <v>93</v>
      </c>
      <c r="Q12" s="54" t="s">
        <v>94</v>
      </c>
    </row>
    <row r="13" spans="1:17" ht="45" customHeight="1" x14ac:dyDescent="0.35">
      <c r="A13" s="1" t="s">
        <v>152</v>
      </c>
      <c r="B13" s="142"/>
      <c r="C13" s="31"/>
      <c r="D13" s="32" t="s">
        <v>101</v>
      </c>
      <c r="E13" s="32"/>
      <c r="F13" s="32"/>
      <c r="G13" s="33"/>
      <c r="H13" s="64"/>
      <c r="I13" s="31"/>
      <c r="J13" s="32" t="s">
        <v>149</v>
      </c>
      <c r="K13" s="32"/>
      <c r="L13" s="32"/>
      <c r="M13" s="75"/>
      <c r="N13" s="85">
        <f>IF(COUNTIF(I13:M13,"yes")&gt;0,1,(IF(OR(AND(C13="x",I13="no"),(AND(D13="x",J13="no")),(AND(E13="x",K13="no")),(AND(F13="x",L13="no")),(AND(G13="x",M13="no")))=FALSE,2,3)))</f>
        <v>1</v>
      </c>
      <c r="P13" s="48"/>
      <c r="Q13" s="48"/>
    </row>
    <row r="14" spans="1:17" ht="21.65" customHeight="1" x14ac:dyDescent="0.35">
      <c r="A14" s="1" t="s">
        <v>153</v>
      </c>
      <c r="B14" s="142"/>
      <c r="C14" s="31"/>
      <c r="D14" s="32"/>
      <c r="E14" s="32" t="s">
        <v>101</v>
      </c>
      <c r="F14" s="32"/>
      <c r="G14" s="33"/>
      <c r="H14" s="64"/>
      <c r="I14" s="31"/>
      <c r="J14" s="32"/>
      <c r="K14" s="32"/>
      <c r="L14" s="32"/>
      <c r="M14" s="75"/>
      <c r="N14" s="85">
        <f t="shared" ref="N14:N16" si="2">IF(COUNTIF(I14:M14,"yes")&gt;0,1,(IF(OR(AND(C14="x",I14="no"),(AND(D14="x",J14="no")),(AND(E14="x",K14="no")),(AND(F14="x",L14="no")),(AND(G14="x",M14="no")))=FALSE,2,3)))</f>
        <v>2</v>
      </c>
      <c r="P14" s="48"/>
      <c r="Q14" s="48"/>
    </row>
    <row r="15" spans="1:17" ht="21.65" customHeight="1" x14ac:dyDescent="0.35">
      <c r="A15" s="1" t="s">
        <v>154</v>
      </c>
      <c r="B15" s="142"/>
      <c r="C15" s="31"/>
      <c r="D15" s="32"/>
      <c r="E15" s="32"/>
      <c r="F15" s="32" t="s">
        <v>101</v>
      </c>
      <c r="G15" s="33"/>
      <c r="H15" s="64"/>
      <c r="I15" s="31"/>
      <c r="J15" s="32"/>
      <c r="K15" s="32"/>
      <c r="L15" s="32"/>
      <c r="M15" s="75"/>
      <c r="N15" s="85">
        <f t="shared" si="2"/>
        <v>2</v>
      </c>
      <c r="P15" s="48"/>
      <c r="Q15" s="48"/>
    </row>
    <row r="16" spans="1:17" ht="29.15" customHeight="1" thickBot="1" x14ac:dyDescent="0.4">
      <c r="B16" s="142"/>
      <c r="C16" s="34"/>
      <c r="D16" s="35"/>
      <c r="E16" s="35"/>
      <c r="F16" s="35"/>
      <c r="G16" s="36"/>
      <c r="H16" s="64"/>
      <c r="I16" s="34"/>
      <c r="J16" s="35"/>
      <c r="K16" s="35"/>
      <c r="L16" s="35"/>
      <c r="M16" s="76"/>
      <c r="N16" s="85">
        <f t="shared" si="2"/>
        <v>2</v>
      </c>
      <c r="P16" s="48"/>
      <c r="Q16" s="48"/>
    </row>
    <row r="18" spans="1:17" s="19" customFormat="1" ht="38.15" customHeight="1" thickBot="1" x14ac:dyDescent="0.5">
      <c r="B18" s="141"/>
      <c r="C18" s="21"/>
      <c r="D18" s="46"/>
      <c r="E18" s="46" t="s">
        <v>104</v>
      </c>
      <c r="F18" s="46"/>
      <c r="G18" s="46"/>
      <c r="H18" s="46"/>
      <c r="I18" s="46"/>
      <c r="J18" s="46"/>
      <c r="K18" s="46" t="s">
        <v>105</v>
      </c>
      <c r="L18" s="46"/>
      <c r="M18" s="21"/>
    </row>
    <row r="19" spans="1:17" ht="32.15" customHeight="1" thickBot="1" x14ac:dyDescent="0.5">
      <c r="A19" s="62" t="s">
        <v>106</v>
      </c>
      <c r="B19" s="145"/>
      <c r="C19" s="27" t="s">
        <v>87</v>
      </c>
      <c r="D19" s="28" t="s">
        <v>88</v>
      </c>
      <c r="E19" s="28" t="s">
        <v>89</v>
      </c>
      <c r="F19" s="28" t="s">
        <v>90</v>
      </c>
      <c r="G19" s="29"/>
      <c r="H19" s="30" t="s">
        <v>107</v>
      </c>
      <c r="I19" s="5" t="s">
        <v>87</v>
      </c>
      <c r="J19" s="6" t="s">
        <v>88</v>
      </c>
      <c r="K19" s="6" t="s">
        <v>89</v>
      </c>
      <c r="L19" s="6" t="s">
        <v>90</v>
      </c>
      <c r="M19" s="6"/>
      <c r="N19" s="7" t="s">
        <v>107</v>
      </c>
      <c r="O19" s="18" t="s">
        <v>91</v>
      </c>
      <c r="P19" s="54" t="s">
        <v>93</v>
      </c>
      <c r="Q19" s="54" t="s">
        <v>94</v>
      </c>
    </row>
    <row r="20" spans="1:17" ht="18" customHeight="1" thickBot="1" x14ac:dyDescent="0.4">
      <c r="A20" t="s">
        <v>108</v>
      </c>
      <c r="C20" s="8"/>
      <c r="D20" s="9">
        <v>0</v>
      </c>
      <c r="E20" s="9">
        <v>0</v>
      </c>
      <c r="F20" s="9">
        <v>0</v>
      </c>
      <c r="G20" s="9"/>
      <c r="H20" s="10">
        <v>0</v>
      </c>
      <c r="I20" s="4"/>
      <c r="J20" s="3">
        <v>0</v>
      </c>
      <c r="K20" s="3"/>
      <c r="L20" s="3"/>
      <c r="M20" s="3"/>
      <c r="N20" s="12">
        <f>SUM(I20:M20)</f>
        <v>0</v>
      </c>
      <c r="O20" s="56">
        <f>IFERROR(N20/H20,0)</f>
        <v>0</v>
      </c>
      <c r="P20" s="48"/>
      <c r="Q20" s="48"/>
    </row>
    <row r="21" spans="1:17" ht="15" thickBot="1" x14ac:dyDescent="0.4">
      <c r="A21" t="s">
        <v>109</v>
      </c>
      <c r="C21" s="4"/>
      <c r="D21" s="3">
        <v>0</v>
      </c>
      <c r="E21" s="3">
        <v>0</v>
      </c>
      <c r="F21" s="3">
        <v>0</v>
      </c>
      <c r="G21" s="3"/>
      <c r="H21" s="10">
        <v>0</v>
      </c>
      <c r="I21" s="4"/>
      <c r="J21" s="3">
        <v>0</v>
      </c>
      <c r="K21" s="3"/>
      <c r="L21" s="3"/>
      <c r="M21" s="3"/>
      <c r="N21" s="12">
        <f t="shared" ref="N21:N23" si="3">SUM(I21:M21)</f>
        <v>0</v>
      </c>
      <c r="O21" s="56">
        <f t="shared" ref="O21:O23" si="4">IFERROR(N21/H21,0)</f>
        <v>0</v>
      </c>
      <c r="P21" s="48"/>
      <c r="Q21" s="48"/>
    </row>
    <row r="22" spans="1:17" x14ac:dyDescent="0.35">
      <c r="A22" t="s">
        <v>110</v>
      </c>
      <c r="C22" s="15"/>
      <c r="D22" s="16">
        <v>0</v>
      </c>
      <c r="E22" s="16">
        <v>0</v>
      </c>
      <c r="F22" s="16">
        <v>0</v>
      </c>
      <c r="G22" s="16"/>
      <c r="H22" s="37">
        <v>0</v>
      </c>
      <c r="I22" s="15"/>
      <c r="J22" s="16">
        <v>0</v>
      </c>
      <c r="K22" s="16"/>
      <c r="L22" s="16"/>
      <c r="M22" s="16"/>
      <c r="N22" s="38">
        <f t="shared" si="3"/>
        <v>0</v>
      </c>
      <c r="O22" s="56">
        <f t="shared" si="4"/>
        <v>0</v>
      </c>
      <c r="P22" s="48"/>
      <c r="Q22" s="48"/>
    </row>
    <row r="23" spans="1:17" ht="15" thickBot="1" x14ac:dyDescent="0.4">
      <c r="A23" s="22" t="s">
        <v>111</v>
      </c>
      <c r="B23" s="146"/>
      <c r="C23" s="39">
        <f>SUM(C20:C22)</f>
        <v>0</v>
      </c>
      <c r="D23" s="40">
        <f t="shared" ref="D23:G23" si="5">SUM(D20:D22)</f>
        <v>0</v>
      </c>
      <c r="E23" s="40">
        <f t="shared" si="5"/>
        <v>0</v>
      </c>
      <c r="F23" s="40">
        <f t="shared" si="5"/>
        <v>0</v>
      </c>
      <c r="G23" s="41">
        <f t="shared" si="5"/>
        <v>0</v>
      </c>
      <c r="H23" s="42">
        <f>SUM(C23:G23)</f>
        <v>0</v>
      </c>
      <c r="I23" s="43">
        <f>SUM(I20:I22)</f>
        <v>0</v>
      </c>
      <c r="J23" s="44">
        <f t="shared" ref="J23:M23" si="6">SUM(J20:J22)</f>
        <v>0</v>
      </c>
      <c r="K23" s="44">
        <f t="shared" si="6"/>
        <v>0</v>
      </c>
      <c r="L23" s="44">
        <f t="shared" si="6"/>
        <v>0</v>
      </c>
      <c r="M23" s="44">
        <f t="shared" si="6"/>
        <v>0</v>
      </c>
      <c r="N23" s="45">
        <f t="shared" si="3"/>
        <v>0</v>
      </c>
      <c r="O23" s="56">
        <f t="shared" si="4"/>
        <v>0</v>
      </c>
      <c r="P23" s="48"/>
      <c r="Q23" s="48"/>
    </row>
    <row r="24" spans="1:17" s="19" customFormat="1" ht="38.15" customHeight="1" thickTop="1" thickBot="1" x14ac:dyDescent="0.5">
      <c r="B24" s="141"/>
      <c r="C24" s="21"/>
      <c r="D24" s="21"/>
      <c r="E24" s="46" t="s">
        <v>112</v>
      </c>
      <c r="F24" s="46"/>
      <c r="G24" s="46"/>
      <c r="H24" s="46"/>
      <c r="I24" s="46"/>
      <c r="J24" s="46"/>
      <c r="K24" s="46" t="s">
        <v>113</v>
      </c>
      <c r="L24" s="46"/>
      <c r="M24" s="21"/>
      <c r="N24" s="21"/>
    </row>
    <row r="25" spans="1:17" ht="32.15" customHeight="1" thickBot="1" x14ac:dyDescent="0.5">
      <c r="A25" s="62" t="s">
        <v>114</v>
      </c>
      <c r="B25" s="145"/>
      <c r="C25" s="27" t="s">
        <v>87</v>
      </c>
      <c r="D25" s="28" t="s">
        <v>88</v>
      </c>
      <c r="E25" s="28" t="s">
        <v>89</v>
      </c>
      <c r="F25" s="28" t="s">
        <v>90</v>
      </c>
      <c r="G25" s="29"/>
      <c r="H25" s="30" t="s">
        <v>107</v>
      </c>
      <c r="I25" s="5" t="s">
        <v>87</v>
      </c>
      <c r="J25" s="6" t="s">
        <v>88</v>
      </c>
      <c r="K25" s="6" t="s">
        <v>89</v>
      </c>
      <c r="L25" s="6" t="s">
        <v>90</v>
      </c>
      <c r="M25" s="6"/>
      <c r="N25" s="7" t="s">
        <v>107</v>
      </c>
      <c r="O25" s="18" t="s">
        <v>91</v>
      </c>
      <c r="P25" s="54" t="s">
        <v>93</v>
      </c>
      <c r="Q25" s="54" t="s">
        <v>94</v>
      </c>
    </row>
    <row r="26" spans="1:17" x14ac:dyDescent="0.35">
      <c r="A26" t="s">
        <v>115</v>
      </c>
      <c r="C26" s="8"/>
      <c r="D26" s="9"/>
      <c r="E26" s="9"/>
      <c r="F26" s="9"/>
      <c r="G26" s="9"/>
      <c r="H26" s="11">
        <f t="shared" ref="H26:H27" si="7">SUM(C26:G26)</f>
        <v>0</v>
      </c>
      <c r="I26" s="8">
        <v>80</v>
      </c>
      <c r="J26" s="9"/>
      <c r="K26" s="9"/>
      <c r="L26" s="9"/>
      <c r="M26" s="9"/>
      <c r="N26" s="11">
        <f t="shared" ref="N26:N27" si="8">SUM(I26:M26)</f>
        <v>80</v>
      </c>
      <c r="O26" s="56">
        <f t="shared" ref="O26:O28" si="9">IFERROR(N26/H26,0)</f>
        <v>0</v>
      </c>
      <c r="P26" s="48"/>
      <c r="Q26" s="48"/>
    </row>
    <row r="27" spans="1:17" x14ac:dyDescent="0.35">
      <c r="A27" t="s">
        <v>116</v>
      </c>
      <c r="C27" s="15"/>
      <c r="D27" s="16"/>
      <c r="E27" s="16"/>
      <c r="F27" s="16"/>
      <c r="G27" s="16"/>
      <c r="H27" s="17">
        <f t="shared" si="7"/>
        <v>0</v>
      </c>
      <c r="I27" s="15"/>
      <c r="J27" s="16"/>
      <c r="K27" s="16"/>
      <c r="L27" s="16"/>
      <c r="M27" s="16"/>
      <c r="N27" s="17">
        <f t="shared" si="8"/>
        <v>0</v>
      </c>
      <c r="O27" s="56">
        <f t="shared" si="9"/>
        <v>0</v>
      </c>
      <c r="P27" s="48"/>
      <c r="Q27" s="48"/>
    </row>
    <row r="28" spans="1:17" ht="15" thickBot="1" x14ac:dyDescent="0.4">
      <c r="A28" s="22" t="s">
        <v>117</v>
      </c>
      <c r="B28" s="146"/>
      <c r="C28" s="39">
        <f>SUM(C24:C27)</f>
        <v>0</v>
      </c>
      <c r="D28" s="40">
        <f t="shared" ref="D28:G28" si="10">SUM(D24:D27)</f>
        <v>0</v>
      </c>
      <c r="E28" s="40">
        <f t="shared" si="10"/>
        <v>0</v>
      </c>
      <c r="F28" s="40">
        <f t="shared" si="10"/>
        <v>0</v>
      </c>
      <c r="G28" s="41">
        <f t="shared" si="10"/>
        <v>0</v>
      </c>
      <c r="H28" s="42">
        <f>SUM(C28:G28)</f>
        <v>0</v>
      </c>
      <c r="I28" s="43">
        <f>SUM(I24:I27)</f>
        <v>80</v>
      </c>
      <c r="J28" s="44">
        <f t="shared" ref="J28:M28" si="11">SUM(J24:J27)</f>
        <v>0</v>
      </c>
      <c r="K28" s="44">
        <f t="shared" si="11"/>
        <v>0</v>
      </c>
      <c r="L28" s="44">
        <f t="shared" si="11"/>
        <v>0</v>
      </c>
      <c r="M28" s="44">
        <f t="shared" si="11"/>
        <v>0</v>
      </c>
      <c r="N28" s="45">
        <f>SUM(I28:M28)</f>
        <v>80</v>
      </c>
      <c r="O28" s="56">
        <f t="shared" si="9"/>
        <v>0</v>
      </c>
      <c r="P28" s="48"/>
      <c r="Q28" s="48"/>
    </row>
    <row r="29" spans="1:17" ht="15" thickTop="1" x14ac:dyDescent="0.35"/>
  </sheetData>
  <conditionalFormatting sqref="I7">
    <cfRule type="expression" dxfId="68" priority="263">
      <formula>I7-C7&gt;=-0.1</formula>
    </cfRule>
    <cfRule type="expression" dxfId="67" priority="262" stopIfTrue="1">
      <formula>I7-C7&lt;-0.1</formula>
    </cfRule>
    <cfRule type="expression" dxfId="66" priority="261" stopIfTrue="1">
      <formula>I7-C7&lt;=-0.2</formula>
    </cfRule>
    <cfRule type="containsBlanks" priority="260" stopIfTrue="1">
      <formula>LEN(TRIM(I7))=0</formula>
    </cfRule>
    <cfRule type="iconSet" priority="259">
      <iconSet iconSet="5Quarters">
        <cfvo type="percent" val="0"/>
        <cfvo type="num" val="0.25"/>
        <cfvo type="num" val="0.5"/>
        <cfvo type="num" val="0.75"/>
        <cfvo type="num" val="1"/>
      </iconSet>
    </cfRule>
  </conditionalFormatting>
  <conditionalFormatting sqref="I8">
    <cfRule type="iconSet" priority="239">
      <iconSet iconSet="5Quarters">
        <cfvo type="percent" val="0"/>
        <cfvo type="num" val="0.25"/>
        <cfvo type="num" val="0.5"/>
        <cfvo type="num" val="0.75"/>
        <cfvo type="num" val="1"/>
      </iconSet>
    </cfRule>
    <cfRule type="containsBlanks" priority="240" stopIfTrue="1">
      <formula>LEN(TRIM(I8))=0</formula>
    </cfRule>
    <cfRule type="expression" dxfId="65" priority="243">
      <formula>I8-C8&gt;=-0.1</formula>
    </cfRule>
    <cfRule type="expression" dxfId="64" priority="241" stopIfTrue="1">
      <formula>I8-C8&lt;=-0.2</formula>
    </cfRule>
    <cfRule type="expression" dxfId="63" priority="242" stopIfTrue="1">
      <formula>I8-C8&lt;-0.1</formula>
    </cfRule>
  </conditionalFormatting>
  <conditionalFormatting sqref="I9">
    <cfRule type="expression" dxfId="62" priority="237" stopIfTrue="1">
      <formula>I9-C9&lt;-0.1</formula>
    </cfRule>
    <cfRule type="expression" dxfId="61" priority="238">
      <formula>I9-C9&gt;=-0.1</formula>
    </cfRule>
    <cfRule type="expression" dxfId="60" priority="236" stopIfTrue="1">
      <formula>I9-C9&lt;=-0.2</formula>
    </cfRule>
    <cfRule type="containsBlanks" priority="235" stopIfTrue="1">
      <formula>LEN(TRIM(I9))=0</formula>
    </cfRule>
    <cfRule type="iconSet" priority="234">
      <iconSet iconSet="5Quarters">
        <cfvo type="percent" val="0"/>
        <cfvo type="num" val="0.25"/>
        <cfvo type="num" val="0.5"/>
        <cfvo type="num" val="0.75"/>
        <cfvo type="num" val="1"/>
      </iconSet>
    </cfRule>
  </conditionalFormatting>
  <conditionalFormatting sqref="I10">
    <cfRule type="expression" dxfId="59" priority="233">
      <formula>I10-C10&gt;=-0.1</formula>
    </cfRule>
    <cfRule type="expression" dxfId="58" priority="232" stopIfTrue="1">
      <formula>I10-C10&lt;-0.1</formula>
    </cfRule>
    <cfRule type="expression" dxfId="57" priority="231" stopIfTrue="1">
      <formula>I10-C10&lt;=-0.2</formula>
    </cfRule>
    <cfRule type="containsBlanks" priority="230" stopIfTrue="1">
      <formula>LEN(TRIM(I10))=0</formula>
    </cfRule>
    <cfRule type="iconSet" priority="229">
      <iconSet iconSet="5Quarters">
        <cfvo type="percent" val="0"/>
        <cfvo type="num" val="0.25"/>
        <cfvo type="num" val="0.5"/>
        <cfvo type="num" val="0.75"/>
        <cfvo type="num" val="1"/>
      </iconSet>
    </cfRule>
  </conditionalFormatting>
  <conditionalFormatting sqref="I13:I16">
    <cfRule type="expression" dxfId="56" priority="74">
      <formula>AND(C13="x", I13="no")</formula>
    </cfRule>
  </conditionalFormatting>
  <conditionalFormatting sqref="I13:M16">
    <cfRule type="expression" priority="7" stopIfTrue="1">
      <formula>I13=""</formula>
    </cfRule>
    <cfRule type="expression" priority="8" stopIfTrue="1">
      <formula>(J13&lt;&gt;"")</formula>
    </cfRule>
    <cfRule type="expression" dxfId="55" priority="9" stopIfTrue="1">
      <formula>I13="yes"</formula>
    </cfRule>
  </conditionalFormatting>
  <conditionalFormatting sqref="J7">
    <cfRule type="expression" dxfId="54" priority="270" stopIfTrue="1">
      <formula>J7-D7&lt;=-0.2</formula>
    </cfRule>
    <cfRule type="expression" dxfId="53" priority="271" stopIfTrue="1">
      <formula>J7-D7&lt;-0.1</formula>
    </cfRule>
    <cfRule type="containsBlanks" priority="269" stopIfTrue="1">
      <formula>LEN(TRIM(J7))=0</formula>
    </cfRule>
    <cfRule type="expression" dxfId="52" priority="272">
      <formula>J7-D7&gt;=-0.1</formula>
    </cfRule>
    <cfRule type="iconSet" priority="264">
      <iconSet iconSet="5Quarters">
        <cfvo type="percent" val="0"/>
        <cfvo type="num" val="0.25"/>
        <cfvo type="num" val="0.5"/>
        <cfvo type="num" val="0.75"/>
        <cfvo type="num" val="1"/>
      </iconSet>
    </cfRule>
  </conditionalFormatting>
  <conditionalFormatting sqref="J8">
    <cfRule type="containsBlanks" priority="215" stopIfTrue="1">
      <formula>LEN(TRIM(J8))=0</formula>
    </cfRule>
    <cfRule type="expression" dxfId="51" priority="218">
      <formula>J8-D8&gt;=-0.1</formula>
    </cfRule>
    <cfRule type="expression" dxfId="50" priority="217" stopIfTrue="1">
      <formula>J8-D8&lt;-0.1</formula>
    </cfRule>
    <cfRule type="expression" dxfId="49" priority="216" stopIfTrue="1">
      <formula>J8-D8&lt;=-0.2</formula>
    </cfRule>
    <cfRule type="iconSet" priority="214">
      <iconSet iconSet="5Quarters">
        <cfvo type="percent" val="0"/>
        <cfvo type="num" val="0.25"/>
        <cfvo type="num" val="0.5"/>
        <cfvo type="num" val="0.75"/>
        <cfvo type="num" val="1"/>
      </iconSet>
    </cfRule>
  </conditionalFormatting>
  <conditionalFormatting sqref="J9">
    <cfRule type="iconSet" priority="219">
      <iconSet iconSet="5Quarters">
        <cfvo type="percent" val="0"/>
        <cfvo type="num" val="0.25"/>
        <cfvo type="num" val="0.5"/>
        <cfvo type="num" val="0.75"/>
        <cfvo type="num" val="1"/>
      </iconSet>
    </cfRule>
    <cfRule type="expression" dxfId="48" priority="223">
      <formula>J9-D9&gt;=-0.1</formula>
    </cfRule>
    <cfRule type="expression" dxfId="47" priority="222" stopIfTrue="1">
      <formula>J9-D9&lt;-0.1</formula>
    </cfRule>
    <cfRule type="expression" dxfId="46" priority="221" stopIfTrue="1">
      <formula>J9-D9&lt;=-0.2</formula>
    </cfRule>
    <cfRule type="containsBlanks" priority="220" stopIfTrue="1">
      <formula>LEN(TRIM(J9))=0</formula>
    </cfRule>
  </conditionalFormatting>
  <conditionalFormatting sqref="J10">
    <cfRule type="expression" dxfId="45" priority="228">
      <formula>J10-D10&gt;=-0.1</formula>
    </cfRule>
    <cfRule type="expression" dxfId="44" priority="227" stopIfTrue="1">
      <formula>J10-D10&lt;-0.1</formula>
    </cfRule>
    <cfRule type="expression" dxfId="43" priority="226" stopIfTrue="1">
      <formula>J10-D10&lt;=-0.2</formula>
    </cfRule>
    <cfRule type="iconSet" priority="224">
      <iconSet iconSet="5Quarters">
        <cfvo type="percent" val="0"/>
        <cfvo type="num" val="0.25"/>
        <cfvo type="num" val="0.5"/>
        <cfvo type="num" val="0.75"/>
        <cfvo type="num" val="1"/>
      </iconSet>
    </cfRule>
    <cfRule type="containsBlanks" priority="225" stopIfTrue="1">
      <formula>LEN(TRIM(J10))=0</formula>
    </cfRule>
  </conditionalFormatting>
  <conditionalFormatting sqref="J13:J16">
    <cfRule type="expression" dxfId="42" priority="58">
      <formula>AND(OR(C13="x",D13="x"), J13="no")</formula>
    </cfRule>
  </conditionalFormatting>
  <conditionalFormatting sqref="K7">
    <cfRule type="expression" dxfId="41" priority="257" stopIfTrue="1">
      <formula>K7-E7&lt;-0.1</formula>
    </cfRule>
    <cfRule type="expression" dxfId="40" priority="258">
      <formula>K7-E7&gt;=-0.1</formula>
    </cfRule>
    <cfRule type="iconSet" priority="254">
      <iconSet iconSet="5Quarters">
        <cfvo type="percent" val="0"/>
        <cfvo type="num" val="0.25"/>
        <cfvo type="num" val="0.5"/>
        <cfvo type="num" val="0.75"/>
        <cfvo type="num" val="1"/>
      </iconSet>
    </cfRule>
    <cfRule type="containsBlanks" priority="255" stopIfTrue="1">
      <formula>LEN(TRIM(K7))=0</formula>
    </cfRule>
    <cfRule type="expression" dxfId="39" priority="256" stopIfTrue="1">
      <formula>K7-E7&lt;=-0.2</formula>
    </cfRule>
  </conditionalFormatting>
  <conditionalFormatting sqref="K8">
    <cfRule type="iconSet" priority="209">
      <iconSet iconSet="5Quarters">
        <cfvo type="percent" val="0"/>
        <cfvo type="num" val="0.25"/>
        <cfvo type="num" val="0.5"/>
        <cfvo type="num" val="0.75"/>
        <cfvo type="num" val="1"/>
      </iconSet>
    </cfRule>
    <cfRule type="containsBlanks" priority="210" stopIfTrue="1">
      <formula>LEN(TRIM(K8))=0</formula>
    </cfRule>
    <cfRule type="expression" dxfId="38" priority="211" stopIfTrue="1">
      <formula>K8-E8&lt;=-0.2</formula>
    </cfRule>
    <cfRule type="expression" dxfId="37" priority="212" stopIfTrue="1">
      <formula>K8-E8&lt;-0.1</formula>
    </cfRule>
    <cfRule type="expression" dxfId="36" priority="213">
      <formula>K8-E8&gt;=-0.1</formula>
    </cfRule>
  </conditionalFormatting>
  <conditionalFormatting sqref="K9">
    <cfRule type="expression" dxfId="35" priority="206" stopIfTrue="1">
      <formula>K9-E9&lt;=-0.2</formula>
    </cfRule>
    <cfRule type="expression" dxfId="34" priority="208">
      <formula>K9-E9&gt;=-0.1</formula>
    </cfRule>
    <cfRule type="expression" dxfId="33" priority="207" stopIfTrue="1">
      <formula>K9-E9&lt;-0.1</formula>
    </cfRule>
    <cfRule type="containsBlanks" priority="205" stopIfTrue="1">
      <formula>LEN(TRIM(K9))=0</formula>
    </cfRule>
    <cfRule type="iconSet" priority="204">
      <iconSet iconSet="5Quarters">
        <cfvo type="percent" val="0"/>
        <cfvo type="num" val="0.25"/>
        <cfvo type="num" val="0.5"/>
        <cfvo type="num" val="0.75"/>
        <cfvo type="num" val="1"/>
      </iconSet>
    </cfRule>
  </conditionalFormatting>
  <conditionalFormatting sqref="K10">
    <cfRule type="iconSet" priority="199">
      <iconSet iconSet="5Quarters">
        <cfvo type="percent" val="0"/>
        <cfvo type="num" val="0.25"/>
        <cfvo type="num" val="0.5"/>
        <cfvo type="num" val="0.75"/>
        <cfvo type="num" val="1"/>
      </iconSet>
    </cfRule>
    <cfRule type="expression" dxfId="32" priority="203">
      <formula>K10-E10&gt;=-0.1</formula>
    </cfRule>
    <cfRule type="expression" dxfId="31" priority="202" stopIfTrue="1">
      <formula>K10-E10&lt;-0.1</formula>
    </cfRule>
    <cfRule type="expression" dxfId="30" priority="201" stopIfTrue="1">
      <formula>K10-E10&lt;=-0.2</formula>
    </cfRule>
    <cfRule type="containsBlanks" priority="200" stopIfTrue="1">
      <formula>LEN(TRIM(K10))=0</formula>
    </cfRule>
  </conditionalFormatting>
  <conditionalFormatting sqref="K13:K16">
    <cfRule type="expression" dxfId="29" priority="42">
      <formula>AND(OR(C13="x", D13="x",E13="x"), K13="no")</formula>
    </cfRule>
  </conditionalFormatting>
  <conditionalFormatting sqref="L7">
    <cfRule type="expression" dxfId="28" priority="252" stopIfTrue="1">
      <formula>L7-F7&lt;-0.1</formula>
    </cfRule>
    <cfRule type="expression" dxfId="27" priority="251" stopIfTrue="1">
      <formula>L7-F7&lt;=-0.2</formula>
    </cfRule>
    <cfRule type="containsBlanks" priority="250" stopIfTrue="1">
      <formula>LEN(TRIM(L7))=0</formula>
    </cfRule>
    <cfRule type="iconSet" priority="249">
      <iconSet iconSet="5Quarters">
        <cfvo type="percent" val="0"/>
        <cfvo type="num" val="0.25"/>
        <cfvo type="num" val="0.5"/>
        <cfvo type="num" val="0.75"/>
        <cfvo type="num" val="1"/>
      </iconSet>
    </cfRule>
    <cfRule type="expression" dxfId="26" priority="253">
      <formula>L7-F7&gt;=-0.1</formula>
    </cfRule>
  </conditionalFormatting>
  <conditionalFormatting sqref="L8">
    <cfRule type="expression" dxfId="25" priority="188">
      <formula>L8-F8&gt;=-0.1</formula>
    </cfRule>
    <cfRule type="expression" dxfId="24" priority="187" stopIfTrue="1">
      <formula>L8-F8&lt;-0.1</formula>
    </cfRule>
    <cfRule type="expression" dxfId="23" priority="186" stopIfTrue="1">
      <formula>L8-F8&lt;=-0.2</formula>
    </cfRule>
    <cfRule type="containsBlanks" priority="185" stopIfTrue="1">
      <formula>LEN(TRIM(L8))=0</formula>
    </cfRule>
    <cfRule type="iconSet" priority="184">
      <iconSet iconSet="5Quarters">
        <cfvo type="percent" val="0"/>
        <cfvo type="num" val="0.25"/>
        <cfvo type="num" val="0.5"/>
        <cfvo type="num" val="0.75"/>
        <cfvo type="num" val="1"/>
      </iconSet>
    </cfRule>
  </conditionalFormatting>
  <conditionalFormatting sqref="L9">
    <cfRule type="expression" dxfId="22" priority="193">
      <formula>L9-F9&gt;=-0.1</formula>
    </cfRule>
    <cfRule type="expression" dxfId="21" priority="192" stopIfTrue="1">
      <formula>L9-F9&lt;-0.1</formula>
    </cfRule>
    <cfRule type="expression" dxfId="20" priority="191" stopIfTrue="1">
      <formula>L9-F9&lt;=-0.2</formula>
    </cfRule>
    <cfRule type="containsBlanks" priority="190" stopIfTrue="1">
      <formula>LEN(TRIM(L9))=0</formula>
    </cfRule>
    <cfRule type="iconSet" priority="189">
      <iconSet iconSet="5Quarters">
        <cfvo type="percent" val="0"/>
        <cfvo type="num" val="0.25"/>
        <cfvo type="num" val="0.5"/>
        <cfvo type="num" val="0.75"/>
        <cfvo type="num" val="1"/>
      </iconSet>
    </cfRule>
  </conditionalFormatting>
  <conditionalFormatting sqref="L10">
    <cfRule type="expression" dxfId="19" priority="198">
      <formula>L10-F10&gt;=-0.1</formula>
    </cfRule>
    <cfRule type="expression" dxfId="18" priority="197" stopIfTrue="1">
      <formula>L10-F10&lt;-0.1</formula>
    </cfRule>
    <cfRule type="expression" dxfId="17" priority="196" stopIfTrue="1">
      <formula>L10-F10&lt;=-0.2</formula>
    </cfRule>
    <cfRule type="containsBlanks" priority="195" stopIfTrue="1">
      <formula>LEN(TRIM(L10))=0</formula>
    </cfRule>
    <cfRule type="iconSet" priority="194">
      <iconSet iconSet="5Quarters">
        <cfvo type="percent" val="0"/>
        <cfvo type="num" val="0.25"/>
        <cfvo type="num" val="0.5"/>
        <cfvo type="num" val="0.75"/>
        <cfvo type="num" val="1"/>
      </iconSet>
    </cfRule>
  </conditionalFormatting>
  <conditionalFormatting sqref="L13:L16">
    <cfRule type="expression" dxfId="16" priority="26">
      <formula>AND(OR(C13="x", D13="x", E13="x",F13="x"), L13="no")</formula>
    </cfRule>
  </conditionalFormatting>
  <conditionalFormatting sqref="M7">
    <cfRule type="containsBlanks" priority="245" stopIfTrue="1">
      <formula>LEN(TRIM(M7))=0</formula>
    </cfRule>
    <cfRule type="expression" dxfId="15" priority="247" stopIfTrue="1">
      <formula>M7-G7&lt;-0.1</formula>
    </cfRule>
    <cfRule type="expression" dxfId="14" priority="248">
      <formula>M7-G7&gt;=-0.1</formula>
    </cfRule>
    <cfRule type="expression" dxfId="13" priority="246" stopIfTrue="1">
      <formula>M7-G7&lt;=-0.2</formula>
    </cfRule>
    <cfRule type="iconSet" priority="244">
      <iconSet iconSet="5Quarters">
        <cfvo type="percent" val="0"/>
        <cfvo type="num" val="0.25"/>
        <cfvo type="num" val="0.5"/>
        <cfvo type="num" val="0.75"/>
        <cfvo type="num" val="1"/>
      </iconSet>
    </cfRule>
  </conditionalFormatting>
  <conditionalFormatting sqref="M8">
    <cfRule type="expression" dxfId="12" priority="183">
      <formula>M8-G8&gt;=-0.1</formula>
    </cfRule>
    <cfRule type="containsBlanks" priority="180" stopIfTrue="1">
      <formula>LEN(TRIM(M8))=0</formula>
    </cfRule>
    <cfRule type="iconSet" priority="179">
      <iconSet iconSet="5Quarters">
        <cfvo type="percent" val="0"/>
        <cfvo type="num" val="0.25"/>
        <cfvo type="num" val="0.5"/>
        <cfvo type="num" val="0.75"/>
        <cfvo type="num" val="1"/>
      </iconSet>
    </cfRule>
    <cfRule type="expression" dxfId="11" priority="182" stopIfTrue="1">
      <formula>M8-G8&lt;-0.1</formula>
    </cfRule>
    <cfRule type="expression" dxfId="10" priority="181" stopIfTrue="1">
      <formula>M8-G8&lt;=-0.2</formula>
    </cfRule>
  </conditionalFormatting>
  <conditionalFormatting sqref="M9">
    <cfRule type="expression" dxfId="9" priority="178">
      <formula>M9-G9&gt;=-0.1</formula>
    </cfRule>
    <cfRule type="expression" dxfId="8" priority="177" stopIfTrue="1">
      <formula>M9-G9&lt;-0.1</formula>
    </cfRule>
    <cfRule type="expression" dxfId="7" priority="176" stopIfTrue="1">
      <formula>M9-G9&lt;=-0.2</formula>
    </cfRule>
    <cfRule type="containsBlanks" priority="175" stopIfTrue="1">
      <formula>LEN(TRIM(M9))=0</formula>
    </cfRule>
    <cfRule type="iconSet" priority="174">
      <iconSet iconSet="5Quarters">
        <cfvo type="percent" val="0"/>
        <cfvo type="num" val="0.25"/>
        <cfvo type="num" val="0.5"/>
        <cfvo type="num" val="0.75"/>
        <cfvo type="num" val="1"/>
      </iconSet>
    </cfRule>
  </conditionalFormatting>
  <conditionalFormatting sqref="M10">
    <cfRule type="expression" dxfId="6" priority="173">
      <formula>M10-G10&gt;=-0.1</formula>
    </cfRule>
    <cfRule type="expression" dxfId="5" priority="172" stopIfTrue="1">
      <formula>M10-G10&lt;-0.1</formula>
    </cfRule>
    <cfRule type="expression" dxfId="4" priority="171" stopIfTrue="1">
      <formula>M10-G10&lt;=-0.2</formula>
    </cfRule>
    <cfRule type="containsBlanks" priority="170" stopIfTrue="1">
      <formula>LEN(TRIM(M10))=0</formula>
    </cfRule>
    <cfRule type="iconSet" priority="169">
      <iconSet iconSet="5Quarters">
        <cfvo type="percent" val="0"/>
        <cfvo type="num" val="0.25"/>
        <cfvo type="num" val="0.5"/>
        <cfvo type="num" val="0.75"/>
        <cfvo type="num" val="1"/>
      </iconSet>
    </cfRule>
  </conditionalFormatting>
  <conditionalFormatting sqref="M13:M16">
    <cfRule type="expression" dxfId="3" priority="10">
      <formula>AND(OR(C13="x", D13="x", E13="x", F13="x",G13="x"), M13="no")</formula>
    </cfRule>
  </conditionalFormatting>
  <conditionalFormatting sqref="N7:N10">
    <cfRule type="iconSet" priority="6">
      <iconSet iconSet="5Arrows" showValue="0">
        <cfvo type="percent" val="0"/>
        <cfvo type="num" val="-0.2"/>
        <cfvo type="num" val="-0.15"/>
        <cfvo type="num" val="-0.12"/>
        <cfvo type="num" val="-0.1"/>
      </iconSet>
    </cfRule>
  </conditionalFormatting>
  <conditionalFormatting sqref="N7:N16">
    <cfRule type="expression" dxfId="2" priority="1" stopIfTrue="1">
      <formula>$A7=""</formula>
    </cfRule>
  </conditionalFormatting>
  <conditionalFormatting sqref="O20:O23">
    <cfRule type="dataBar" priority="91">
      <dataBar showValue="0">
        <cfvo type="num" val="0"/>
        <cfvo type="num" val="1"/>
        <color theme="4" tint="0.39997558519241921"/>
      </dataBar>
      <extLst>
        <ext xmlns:x14="http://schemas.microsoft.com/office/spreadsheetml/2009/9/main" uri="{B025F937-C7B1-47D3-B67F-A62EFF666E3E}">
          <x14:id>{C9BF49E5-EB0F-4210-A1CB-4A53DF9CBC2D}</x14:id>
        </ext>
      </extLst>
    </cfRule>
    <cfRule type="cellIs" dxfId="1" priority="90" stopIfTrue="1" operator="greaterThan">
      <formula>1</formula>
    </cfRule>
  </conditionalFormatting>
  <conditionalFormatting sqref="O26:O28">
    <cfRule type="dataBar" priority="89">
      <dataBar showValue="0">
        <cfvo type="num" val="0"/>
        <cfvo type="num" val="1"/>
        <color theme="4" tint="0.39997558519241921"/>
      </dataBar>
      <extLst>
        <ext xmlns:x14="http://schemas.microsoft.com/office/spreadsheetml/2009/9/main" uri="{B025F937-C7B1-47D3-B67F-A62EFF666E3E}">
          <x14:id>{71A3EBB8-E6C4-4A84-A6AA-A56196F2E6A1}</x14:id>
        </ext>
      </extLst>
    </cfRule>
    <cfRule type="cellIs" dxfId="0" priority="88" stopIfTrue="1" operator="greaterThan">
      <formula>1</formula>
    </cfRule>
  </conditionalFormatting>
  <dataValidations count="1">
    <dataValidation type="list" allowBlank="1" showInputMessage="1" showErrorMessage="1" sqref="C13:H16" xr:uid="{00000000-0002-0000-0D00-000000000000}">
      <formula1>"x"</formula1>
    </dataValidation>
  </dataValidations>
  <hyperlinks>
    <hyperlink ref="A4" r:id="rId1" xr:uid="{D8F1581A-F26B-4BDF-A974-61ED717A321F}"/>
    <hyperlink ref="A2" r:id="rId2" location="objective-5-manage-human-bear-interactions-to-ensure-human-safety-and-to-minimize-polar-bear-injury-or-mortality" xr:uid="{CEBB0F23-AB19-43AA-99A7-AE73108A2B0F}"/>
  </hyperlinks>
  <pageMargins left="0.7" right="0.7" top="0.75" bottom="0.75" header="0.3" footer="0.3"/>
  <pageSetup paperSize="9" orientation="portrait" r:id="rId3"/>
  <drawing r:id="rId4"/>
  <extLst>
    <ext xmlns:x14="http://schemas.microsoft.com/office/spreadsheetml/2009/9/main" uri="{78C0D931-6437-407d-A8EE-F0AAD7539E65}">
      <x14:conditionalFormattings>
        <x14:conditionalFormatting xmlns:xm="http://schemas.microsoft.com/office/excel/2006/main">
          <x14:cfRule type="iconSet" priority="3" id="{81CC7808-8C0F-4827-9029-76444765B047}">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N13:N16</xm:sqref>
        </x14:conditionalFormatting>
        <x14:conditionalFormatting xmlns:xm="http://schemas.microsoft.com/office/excel/2006/main">
          <x14:cfRule type="dataBar" id="{C9BF49E5-EB0F-4210-A1CB-4A53DF9CBC2D}">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O20:O23</xm:sqref>
        </x14:conditionalFormatting>
        <x14:conditionalFormatting xmlns:xm="http://schemas.microsoft.com/office/excel/2006/main">
          <x14:cfRule type="dataBar" id="{71A3EBB8-E6C4-4A84-A6AA-A56196F2E6A1}">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O26:O28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1000000}">
          <x14:formula1>
            <xm:f>'progress-codes'!$A$4:$A$5</xm:f>
          </x14:formula1>
          <xm:sqref>I13:M16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3:B5"/>
  <sheetViews>
    <sheetView workbookViewId="0">
      <selection activeCell="X40" sqref="X40"/>
    </sheetView>
  </sheetViews>
  <sheetFormatPr defaultColWidth="9.1796875" defaultRowHeight="14.5" x14ac:dyDescent="0.35"/>
  <sheetData>
    <row r="3" spans="1:2" x14ac:dyDescent="0.35">
      <c r="A3" t="s">
        <v>92</v>
      </c>
      <c r="B3" t="s">
        <v>148</v>
      </c>
    </row>
    <row r="4" spans="1:2" x14ac:dyDescent="0.35">
      <c r="A4" t="s">
        <v>149</v>
      </c>
      <c r="B4" t="s">
        <v>101</v>
      </c>
    </row>
    <row r="5" spans="1:2" x14ac:dyDescent="0.35">
      <c r="A5" t="s">
        <v>150</v>
      </c>
    </row>
  </sheetData>
  <pageMargins left="0.7" right="0.7" top="0.75" bottom="0.75" header="0.3" footer="0.3"/>
  <pageSetup paperSize="15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5FAFB-038C-4D18-AAC2-97789E31FA4B}">
  <sheetPr codeName="Sheet2">
    <tabColor rgb="FFD2A000"/>
  </sheetPr>
  <dimension ref="A1:G33"/>
  <sheetViews>
    <sheetView zoomScale="110" zoomScaleNormal="110" workbookViewId="0">
      <pane ySplit="1" topLeftCell="A2" activePane="bottomLeft" state="frozen"/>
      <selection pane="bottomLeft" activeCell="B12" sqref="B12"/>
    </sheetView>
  </sheetViews>
  <sheetFormatPr defaultRowHeight="14.5" x14ac:dyDescent="0.35"/>
  <cols>
    <col min="1" max="1" width="13.453125" customWidth="1"/>
    <col min="2" max="2" width="64.1796875" customWidth="1"/>
    <col min="3" max="3" width="36.1796875" style="95" customWidth="1"/>
    <col min="4" max="4" width="48.7265625" style="95" customWidth="1"/>
    <col min="5" max="5" width="28.54296875" customWidth="1"/>
    <col min="6" max="6" width="40.81640625" customWidth="1"/>
    <col min="7" max="7" width="40.54296875" customWidth="1"/>
  </cols>
  <sheetData>
    <row r="1" spans="1:7" s="13" customFormat="1" ht="34.5" customHeight="1" thickBot="1" x14ac:dyDescent="0.4">
      <c r="A1" s="108" t="s">
        <v>0</v>
      </c>
      <c r="B1" s="109" t="s">
        <v>11</v>
      </c>
      <c r="C1" s="110" t="s">
        <v>12</v>
      </c>
      <c r="D1" s="110" t="s">
        <v>13</v>
      </c>
      <c r="E1" s="108" t="s">
        <v>14</v>
      </c>
      <c r="F1" s="108" t="s">
        <v>15</v>
      </c>
      <c r="G1" s="108" t="s">
        <v>16</v>
      </c>
    </row>
    <row r="2" spans="1:7" s="13" customFormat="1" ht="27.75" customHeight="1" x14ac:dyDescent="0.35">
      <c r="A2" s="104" t="s">
        <v>7</v>
      </c>
      <c r="B2" s="96"/>
      <c r="C2" s="97"/>
      <c r="D2" s="97"/>
      <c r="E2" s="96"/>
      <c r="F2" s="96"/>
    </row>
    <row r="3" spans="1:7" ht="89.5" customHeight="1" x14ac:dyDescent="0.35">
      <c r="A3" s="92"/>
      <c r="B3" s="102" t="s">
        <v>17</v>
      </c>
      <c r="C3" s="94" t="s">
        <v>18</v>
      </c>
      <c r="D3" s="94" t="s">
        <v>19</v>
      </c>
      <c r="E3" s="94" t="s">
        <v>20</v>
      </c>
      <c r="F3" s="102" t="s">
        <v>21</v>
      </c>
      <c r="G3" s="116" t="s">
        <v>22</v>
      </c>
    </row>
    <row r="4" spans="1:7" ht="117" customHeight="1" x14ac:dyDescent="0.35">
      <c r="A4" s="92"/>
      <c r="B4" s="102" t="s">
        <v>23</v>
      </c>
      <c r="C4" s="94" t="s">
        <v>24</v>
      </c>
      <c r="D4" s="102" t="s">
        <v>25</v>
      </c>
      <c r="E4" s="102"/>
      <c r="F4" s="102" t="s">
        <v>26</v>
      </c>
      <c r="G4" s="102" t="s">
        <v>27</v>
      </c>
    </row>
    <row r="5" spans="1:7" ht="127.5" customHeight="1" x14ac:dyDescent="0.35">
      <c r="A5" s="92"/>
      <c r="B5" s="102" t="s">
        <v>28</v>
      </c>
      <c r="C5" s="94" t="s">
        <v>29</v>
      </c>
      <c r="D5" s="102" t="s">
        <v>30</v>
      </c>
      <c r="E5" s="102"/>
      <c r="F5" s="102" t="s">
        <v>31</v>
      </c>
      <c r="G5" s="102" t="s">
        <v>32</v>
      </c>
    </row>
    <row r="6" spans="1:7" ht="108.75" customHeight="1" x14ac:dyDescent="0.35">
      <c r="A6" s="92"/>
      <c r="B6" s="102" t="s">
        <v>33</v>
      </c>
      <c r="C6" s="94" t="s">
        <v>34</v>
      </c>
      <c r="D6" s="102" t="s">
        <v>35</v>
      </c>
      <c r="E6" s="102"/>
      <c r="F6" s="102" t="s">
        <v>36</v>
      </c>
      <c r="G6" s="102" t="s">
        <v>37</v>
      </c>
    </row>
    <row r="7" spans="1:7" s="13" customFormat="1" ht="30.75" customHeight="1" x14ac:dyDescent="0.35">
      <c r="A7" s="104" t="s">
        <v>8</v>
      </c>
      <c r="B7" s="96"/>
      <c r="C7" s="97"/>
      <c r="D7" s="98" t="s">
        <v>38</v>
      </c>
      <c r="E7" s="99" t="s">
        <v>38</v>
      </c>
      <c r="F7" s="99"/>
      <c r="G7" s="99"/>
    </row>
    <row r="8" spans="1:7" ht="160.5" customHeight="1" x14ac:dyDescent="0.35">
      <c r="A8" s="92"/>
      <c r="B8" s="94" t="s">
        <v>39</v>
      </c>
      <c r="C8" s="94" t="s">
        <v>40</v>
      </c>
      <c r="D8" s="94" t="s">
        <v>41</v>
      </c>
      <c r="E8" s="94" t="s">
        <v>42</v>
      </c>
      <c r="F8" s="94" t="s">
        <v>43</v>
      </c>
    </row>
    <row r="9" spans="1:7" ht="62.25" customHeight="1" x14ac:dyDescent="0.35">
      <c r="A9" s="92"/>
      <c r="B9" s="94" t="s">
        <v>44</v>
      </c>
      <c r="C9" s="94" t="s">
        <v>45</v>
      </c>
      <c r="D9" s="94" t="s">
        <v>46</v>
      </c>
      <c r="E9" s="94" t="s">
        <v>47</v>
      </c>
      <c r="F9" s="94" t="s">
        <v>47</v>
      </c>
    </row>
    <row r="10" spans="1:7" ht="53.25" customHeight="1" x14ac:dyDescent="0.35">
      <c r="A10" s="92"/>
      <c r="B10" s="103" t="s">
        <v>48</v>
      </c>
      <c r="C10" s="94"/>
      <c r="D10" s="94"/>
      <c r="E10" s="94"/>
      <c r="F10" s="94"/>
    </row>
    <row r="11" spans="1:7" s="13" customFormat="1" ht="32.25" customHeight="1" x14ac:dyDescent="0.35">
      <c r="A11" s="104" t="s">
        <v>9</v>
      </c>
      <c r="B11" s="96"/>
      <c r="C11" s="97"/>
      <c r="D11" s="97"/>
      <c r="E11" s="96"/>
      <c r="F11" s="96"/>
      <c r="G11" s="96"/>
    </row>
    <row r="12" spans="1:7" ht="123" customHeight="1" x14ac:dyDescent="0.35">
      <c r="A12" s="92"/>
      <c r="B12" s="158" t="s">
        <v>49</v>
      </c>
      <c r="C12" s="94" t="s">
        <v>50</v>
      </c>
      <c r="D12" s="94" t="s">
        <v>51</v>
      </c>
      <c r="E12" s="94" t="s">
        <v>52</v>
      </c>
      <c r="F12" s="94" t="s">
        <v>53</v>
      </c>
      <c r="G12" s="86" t="s">
        <v>54</v>
      </c>
    </row>
    <row r="13" spans="1:7" ht="43.5" x14ac:dyDescent="0.35">
      <c r="A13" s="92"/>
      <c r="B13" s="86" t="s">
        <v>55</v>
      </c>
      <c r="C13" s="94" t="s">
        <v>56</v>
      </c>
      <c r="D13" s="94" t="s">
        <v>51</v>
      </c>
      <c r="E13" s="94" t="s">
        <v>52</v>
      </c>
      <c r="F13" s="94" t="s">
        <v>53</v>
      </c>
      <c r="G13" s="86" t="s">
        <v>54</v>
      </c>
    </row>
    <row r="14" spans="1:7" ht="65.25" customHeight="1" x14ac:dyDescent="0.35">
      <c r="A14" s="92"/>
      <c r="B14" s="86"/>
      <c r="C14" s="94" t="s">
        <v>57</v>
      </c>
      <c r="D14" s="94" t="s">
        <v>51</v>
      </c>
      <c r="E14" s="94" t="s">
        <v>52</v>
      </c>
      <c r="F14" s="94" t="s">
        <v>53</v>
      </c>
      <c r="G14" s="86" t="s">
        <v>58</v>
      </c>
    </row>
    <row r="15" spans="1:7" ht="68.25" customHeight="1" x14ac:dyDescent="0.35">
      <c r="A15" s="92"/>
      <c r="B15" s="86"/>
      <c r="C15" s="94" t="s">
        <v>59</v>
      </c>
      <c r="D15" s="94" t="s">
        <v>51</v>
      </c>
      <c r="E15" s="94" t="s">
        <v>52</v>
      </c>
      <c r="F15" s="94" t="s">
        <v>53</v>
      </c>
      <c r="G15" s="86" t="s">
        <v>58</v>
      </c>
    </row>
    <row r="16" spans="1:7" ht="68.25" customHeight="1" x14ac:dyDescent="0.35">
      <c r="A16" s="92"/>
      <c r="B16" s="86" t="s">
        <v>60</v>
      </c>
      <c r="C16" s="94"/>
      <c r="D16" s="94"/>
      <c r="E16" s="94"/>
      <c r="F16" s="94"/>
      <c r="G16" s="86"/>
    </row>
    <row r="17" spans="1:7" s="13" customFormat="1" ht="27.75" customHeight="1" x14ac:dyDescent="0.35">
      <c r="A17" s="104" t="s">
        <v>10</v>
      </c>
      <c r="B17" s="96"/>
      <c r="C17" s="97"/>
      <c r="D17" s="97"/>
      <c r="E17" s="99" t="s">
        <v>38</v>
      </c>
      <c r="F17" s="99"/>
      <c r="G17" s="99"/>
    </row>
    <row r="18" spans="1:7" ht="43.5" x14ac:dyDescent="0.35">
      <c r="A18" s="92"/>
      <c r="B18" s="102" t="s">
        <v>61</v>
      </c>
      <c r="C18" s="94" t="s">
        <v>62</v>
      </c>
      <c r="D18" s="112" t="s">
        <v>63</v>
      </c>
      <c r="E18" s="86" t="s">
        <v>64</v>
      </c>
      <c r="F18" s="86" t="s">
        <v>65</v>
      </c>
    </row>
    <row r="19" spans="1:7" ht="29" x14ac:dyDescent="0.35">
      <c r="A19" s="92"/>
      <c r="B19" s="86"/>
      <c r="C19" s="94" t="s">
        <v>66</v>
      </c>
      <c r="D19" s="112" t="s">
        <v>67</v>
      </c>
      <c r="E19" s="86" t="s">
        <v>64</v>
      </c>
      <c r="F19" s="86" t="s">
        <v>65</v>
      </c>
    </row>
    <row r="20" spans="1:7" ht="57" customHeight="1" x14ac:dyDescent="0.35">
      <c r="A20" s="92"/>
      <c r="B20" s="86"/>
      <c r="C20" s="94" t="s">
        <v>68</v>
      </c>
      <c r="D20" s="111" t="s">
        <v>69</v>
      </c>
      <c r="E20" s="111" t="s">
        <v>69</v>
      </c>
      <c r="F20" s="111" t="s">
        <v>69</v>
      </c>
    </row>
    <row r="21" spans="1:7" s="13" customFormat="1" ht="25.5" customHeight="1" x14ac:dyDescent="0.35">
      <c r="A21" s="104" t="s">
        <v>70</v>
      </c>
      <c r="B21" s="96"/>
      <c r="C21" s="97"/>
      <c r="D21" s="97"/>
      <c r="E21" s="99" t="s">
        <v>38</v>
      </c>
      <c r="F21" s="99"/>
      <c r="G21" s="99"/>
    </row>
    <row r="22" spans="1:7" ht="132.75" customHeight="1" x14ac:dyDescent="0.35">
      <c r="A22" s="92"/>
      <c r="B22" s="86" t="s">
        <v>71</v>
      </c>
      <c r="C22" s="102" t="s">
        <v>72</v>
      </c>
      <c r="D22" s="102" t="s">
        <v>73</v>
      </c>
      <c r="E22" s="102" t="s">
        <v>74</v>
      </c>
      <c r="F22" s="102" t="s">
        <v>75</v>
      </c>
    </row>
    <row r="23" spans="1:7" s="13" customFormat="1" ht="24.75" customHeight="1" x14ac:dyDescent="0.35">
      <c r="A23" s="104" t="s">
        <v>76</v>
      </c>
      <c r="B23" s="96"/>
      <c r="C23" s="97"/>
      <c r="D23" s="97"/>
      <c r="E23" s="99" t="s">
        <v>38</v>
      </c>
      <c r="F23" s="99"/>
      <c r="G23" s="99"/>
    </row>
    <row r="24" spans="1:7" x14ac:dyDescent="0.35">
      <c r="A24" s="92"/>
      <c r="B24" s="94" t="s">
        <v>77</v>
      </c>
      <c r="C24" s="94" t="s">
        <v>77</v>
      </c>
      <c r="D24" s="94" t="s">
        <v>77</v>
      </c>
      <c r="E24" s="86"/>
      <c r="F24" s="86"/>
    </row>
    <row r="25" spans="1:7" x14ac:dyDescent="0.35">
      <c r="A25" s="92"/>
      <c r="B25" s="86"/>
      <c r="C25" s="94"/>
      <c r="D25" s="94"/>
      <c r="E25" s="86"/>
      <c r="F25" s="86"/>
    </row>
    <row r="26" spans="1:7" x14ac:dyDescent="0.35">
      <c r="A26" s="92"/>
      <c r="B26" s="86"/>
      <c r="C26" s="94"/>
      <c r="D26" s="94"/>
      <c r="E26" s="86"/>
      <c r="F26" s="86"/>
    </row>
    <row r="27" spans="1:7" x14ac:dyDescent="0.35">
      <c r="A27" s="92"/>
      <c r="B27" s="86"/>
      <c r="C27" s="94"/>
      <c r="D27" s="94"/>
      <c r="E27" s="86"/>
      <c r="F27" s="86"/>
    </row>
    <row r="28" spans="1:7" x14ac:dyDescent="0.35">
      <c r="A28" s="157" t="s">
        <v>78</v>
      </c>
      <c r="B28" s="86"/>
      <c r="C28" s="94"/>
      <c r="D28" s="94"/>
      <c r="E28" s="86"/>
      <c r="F28" s="86"/>
    </row>
    <row r="29" spans="1:7" x14ac:dyDescent="0.35">
      <c r="A29" s="92"/>
      <c r="B29" s="86"/>
      <c r="C29" s="94"/>
      <c r="D29" s="94"/>
      <c r="E29" s="86"/>
      <c r="F29" s="86"/>
    </row>
    <row r="30" spans="1:7" ht="15.5" x14ac:dyDescent="0.35">
      <c r="A30" s="89" t="s">
        <v>38</v>
      </c>
      <c r="B30" s="91"/>
      <c r="C30" s="93" t="s">
        <v>38</v>
      </c>
      <c r="D30" s="93" t="s">
        <v>38</v>
      </c>
      <c r="E30" s="91" t="s">
        <v>38</v>
      </c>
      <c r="F30" s="91"/>
      <c r="G30" s="91"/>
    </row>
    <row r="31" spans="1:7" x14ac:dyDescent="0.35">
      <c r="A31" s="92"/>
      <c r="B31" s="86"/>
      <c r="C31" s="94"/>
      <c r="D31" s="94"/>
      <c r="E31" s="86"/>
      <c r="F31" s="86"/>
    </row>
    <row r="32" spans="1:7" x14ac:dyDescent="0.35">
      <c r="A32" s="92"/>
      <c r="B32" s="86"/>
      <c r="C32" s="94"/>
      <c r="D32" s="94"/>
      <c r="E32" s="86"/>
      <c r="F32" s="86"/>
    </row>
    <row r="33" spans="1:6" x14ac:dyDescent="0.35">
      <c r="A33" s="92"/>
      <c r="B33" s="86"/>
      <c r="C33" s="94"/>
      <c r="D33" s="94"/>
      <c r="E33" s="86"/>
      <c r="F33" s="86"/>
    </row>
  </sheetData>
  <hyperlinks>
    <hyperlink ref="A2" r:id="rId1" xr:uid="{66B111C3-0456-47D5-A31C-9953F8D623D8}"/>
    <hyperlink ref="A7" r:id="rId2" display="Obj. 3 Ensure the conservation of essential habitat for polar bears" xr:uid="{09A1F522-0DDA-4AB7-85D0-60980E93EBB9}"/>
    <hyperlink ref="A11" r:id="rId3" display="Obj. 4 Ensure that harvest of polar bear subpopulations is managed in a biologically sustainable manner in accordance with sound conservation practices" xr:uid="{FF73174A-C026-4B6F-B5B3-7351E4C2329E}"/>
    <hyperlink ref="A17" r:id="rId4" display="Obj. 5 Manage human-bear interactions to ensure human safety and to minimize polar bear injury or mortality" xr:uid="{9558574D-1DD3-408E-B5DB-0BCF72CFDA95}"/>
    <hyperlink ref="A21" r:id="rId5" display="Obj. 6 Ensure that international trade of polar bears is carried out according to conservation principles" xr:uid="{62A3CB2F-62A9-493A-A8F4-AF093B6506E8}"/>
    <hyperlink ref="A23" r:id="rId6" display="Obj. 7 Carry out coordinated circumpolar population research and monitoring to monitor progress toward achieving the vision of the CAP" xr:uid="{27F008B3-F0EF-4264-912E-3B4F9D7CAB0D}"/>
    <hyperlink ref="D18" r:id="rId7" location="PB-injured" xr:uid="{DB36BD29-5D8A-4BAD-B366-75326C02293E}"/>
    <hyperlink ref="D19" r:id="rId8" location="humans-injured" xr:uid="{E1369C7C-BF92-46DF-A3CA-61044706DB3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3" tint="0.39997558519241921"/>
  </sheetPr>
  <dimension ref="A1:Q30"/>
  <sheetViews>
    <sheetView topLeftCell="A5" zoomScale="90" zoomScaleNormal="90" workbookViewId="0">
      <selection activeCell="O9" sqref="O9:O10"/>
    </sheetView>
  </sheetViews>
  <sheetFormatPr defaultColWidth="9.1796875" defaultRowHeight="14.5" x14ac:dyDescent="0.35"/>
  <cols>
    <col min="1" max="1" width="75.1796875" customWidth="1"/>
    <col min="2" max="2" width="18.453125" style="64" customWidth="1"/>
    <col min="3" max="3" width="11.1796875" customWidth="1"/>
    <col min="14" max="14" width="9.1796875" style="13"/>
    <col min="15" max="15" width="15.1796875" customWidth="1"/>
    <col min="16" max="16" width="81.81640625" customWidth="1"/>
    <col min="17" max="17" width="71.7265625" customWidth="1"/>
  </cols>
  <sheetData>
    <row r="1" spans="1:17" ht="18.5" x14ac:dyDescent="0.45">
      <c r="A1" s="14" t="s">
        <v>0</v>
      </c>
      <c r="B1" s="144" t="s">
        <v>79</v>
      </c>
    </row>
    <row r="2" spans="1:17" s="20" customFormat="1" ht="62.15" customHeight="1" x14ac:dyDescent="0.35">
      <c r="A2" s="162" t="s">
        <v>7</v>
      </c>
      <c r="B2" s="140" t="s">
        <v>159</v>
      </c>
    </row>
    <row r="3" spans="1:17" s="20" customFormat="1" ht="62.15" customHeight="1" x14ac:dyDescent="0.45">
      <c r="A3" s="14" t="s">
        <v>80</v>
      </c>
      <c r="B3" s="144" t="s">
        <v>81</v>
      </c>
    </row>
    <row r="4" spans="1:17" ht="83.15" customHeight="1" x14ac:dyDescent="0.35">
      <c r="A4" s="161" t="s">
        <v>82</v>
      </c>
      <c r="B4" s="140" t="s">
        <v>159</v>
      </c>
      <c r="O4" s="52"/>
    </row>
    <row r="5" spans="1:17" s="19" customFormat="1" ht="38.5" customHeight="1" x14ac:dyDescent="0.45">
      <c r="A5" s="50"/>
      <c r="B5" s="150"/>
      <c r="C5" s="53"/>
      <c r="D5" s="53"/>
      <c r="E5" s="46" t="s">
        <v>83</v>
      </c>
      <c r="F5" s="53"/>
      <c r="G5" s="53"/>
      <c r="H5" s="53"/>
      <c r="I5" s="84" t="s">
        <v>84</v>
      </c>
      <c r="J5" s="53"/>
      <c r="K5" s="46"/>
      <c r="L5" s="53"/>
      <c r="M5" s="53"/>
      <c r="N5" s="100"/>
      <c r="O5" s="53"/>
      <c r="P5" s="53"/>
    </row>
    <row r="6" spans="1:17" ht="34" customHeight="1" x14ac:dyDescent="0.45">
      <c r="A6" s="14" t="s">
        <v>85</v>
      </c>
      <c r="B6" s="144" t="s">
        <v>86</v>
      </c>
      <c r="C6" s="24" t="s">
        <v>87</v>
      </c>
      <c r="D6" s="25" t="s">
        <v>88</v>
      </c>
      <c r="E6" s="25" t="s">
        <v>89</v>
      </c>
      <c r="F6" s="25" t="s">
        <v>90</v>
      </c>
      <c r="G6" s="67"/>
      <c r="H6" s="70"/>
      <c r="I6" s="6" t="s">
        <v>87</v>
      </c>
      <c r="J6" s="6" t="s">
        <v>88</v>
      </c>
      <c r="K6" s="6" t="s">
        <v>89</v>
      </c>
      <c r="L6" s="6" t="s">
        <v>90</v>
      </c>
      <c r="M6" s="73"/>
      <c r="N6" s="74" t="s">
        <v>91</v>
      </c>
      <c r="O6" s="74" t="s">
        <v>92</v>
      </c>
      <c r="P6" s="54" t="s">
        <v>93</v>
      </c>
      <c r="Q6" s="54" t="s">
        <v>94</v>
      </c>
    </row>
    <row r="7" spans="1:17" ht="67" customHeight="1" x14ac:dyDescent="0.35">
      <c r="A7" s="1" t="s">
        <v>95</v>
      </c>
      <c r="B7" s="140" t="s">
        <v>159</v>
      </c>
      <c r="C7" s="55">
        <v>0.1</v>
      </c>
      <c r="D7" s="56">
        <v>1</v>
      </c>
      <c r="E7" s="56"/>
      <c r="F7" s="56"/>
      <c r="G7" s="68"/>
      <c r="H7" s="71"/>
      <c r="I7" s="56">
        <v>0.1</v>
      </c>
      <c r="J7" s="56">
        <v>0.5</v>
      </c>
      <c r="K7" s="56"/>
      <c r="L7" s="56"/>
      <c r="M7" s="68"/>
      <c r="N7" s="85">
        <f>IF(M7&lt;&gt;"",M7-G7,(IF(L7&lt;&gt;"",L7-F7,(IF(K7&lt;&gt;"",K7-E7,(IF(J7&lt;&gt;"",J7-D7,(IF(I7&lt;&gt;"",I7-C7,0)))))))))</f>
        <v>-0.5</v>
      </c>
      <c r="O7" s="88">
        <f>MAX(I7:M7)</f>
        <v>0.5</v>
      </c>
      <c r="P7" s="87" t="s">
        <v>160</v>
      </c>
      <c r="Q7" s="48"/>
    </row>
    <row r="8" spans="1:17" ht="61.5" customHeight="1" x14ac:dyDescent="0.35">
      <c r="A8" s="65" t="s">
        <v>96</v>
      </c>
      <c r="B8" s="140" t="s">
        <v>159</v>
      </c>
      <c r="C8" s="55">
        <v>0</v>
      </c>
      <c r="D8" s="56">
        <v>0.3</v>
      </c>
      <c r="E8" s="56">
        <v>0.75</v>
      </c>
      <c r="F8" s="56">
        <v>1</v>
      </c>
      <c r="G8" s="68"/>
      <c r="H8" s="71"/>
      <c r="I8" s="56">
        <v>0</v>
      </c>
      <c r="J8" s="56">
        <v>0.1</v>
      </c>
      <c r="K8" s="56"/>
      <c r="L8" s="56"/>
      <c r="M8" s="68"/>
      <c r="N8" s="85">
        <f t="shared" ref="N8:N10" si="0">IF(M8&lt;&gt;"",M8-G8,(IF(L8&lt;&gt;"",L8-F8,(IF(K8&lt;&gt;"",K8-E8,(IF(J8&lt;&gt;"",J8-D8,(IF(I8&lt;&gt;"",I8-C8,0)))))))))</f>
        <v>-0.19999999999999998</v>
      </c>
      <c r="O8" s="88">
        <f t="shared" ref="O8" si="1">MAX(I8:M8)</f>
        <v>0.1</v>
      </c>
      <c r="P8" s="87" t="s">
        <v>161</v>
      </c>
      <c r="Q8" s="48"/>
    </row>
    <row r="9" spans="1:17" x14ac:dyDescent="0.35">
      <c r="A9" s="1"/>
      <c r="B9" s="140"/>
      <c r="C9" s="55"/>
      <c r="D9" s="56"/>
      <c r="E9" s="56"/>
      <c r="F9" s="56"/>
      <c r="G9" s="68"/>
      <c r="H9" s="71"/>
      <c r="I9" s="56"/>
      <c r="J9" s="56"/>
      <c r="K9" s="56"/>
      <c r="L9" s="56"/>
      <c r="M9" s="68"/>
      <c r="N9" s="85">
        <f t="shared" si="0"/>
        <v>0</v>
      </c>
      <c r="O9" s="88"/>
      <c r="P9" s="87"/>
      <c r="Q9" s="48"/>
    </row>
    <row r="10" spans="1:17" x14ac:dyDescent="0.35">
      <c r="A10" s="1"/>
      <c r="B10" s="140"/>
      <c r="C10" s="59"/>
      <c r="D10" s="60"/>
      <c r="E10" s="60"/>
      <c r="F10" s="60"/>
      <c r="G10" s="69"/>
      <c r="H10" s="72"/>
      <c r="I10" s="60"/>
      <c r="J10" s="60"/>
      <c r="K10" s="60"/>
      <c r="L10" s="60"/>
      <c r="M10" s="69"/>
      <c r="N10" s="85">
        <f t="shared" si="0"/>
        <v>0</v>
      </c>
      <c r="O10" s="88"/>
      <c r="P10" s="87"/>
      <c r="Q10" s="48"/>
    </row>
    <row r="11" spans="1:17" ht="46.5" customHeight="1" x14ac:dyDescent="0.45">
      <c r="E11" s="46" t="s">
        <v>97</v>
      </c>
      <c r="F11" s="47"/>
      <c r="G11" s="47"/>
      <c r="H11" s="47"/>
      <c r="I11" s="84" t="s">
        <v>98</v>
      </c>
      <c r="J11" s="47"/>
      <c r="K11" s="46"/>
    </row>
    <row r="12" spans="1:17" ht="32.15" customHeight="1" x14ac:dyDescent="0.45">
      <c r="A12" s="62" t="s">
        <v>5</v>
      </c>
      <c r="B12" s="144" t="s">
        <v>86</v>
      </c>
      <c r="C12" s="24" t="s">
        <v>87</v>
      </c>
      <c r="D12" s="25" t="s">
        <v>88</v>
      </c>
      <c r="E12" s="25" t="s">
        <v>89</v>
      </c>
      <c r="F12" s="25" t="s">
        <v>90</v>
      </c>
      <c r="G12" s="26" t="s">
        <v>99</v>
      </c>
      <c r="H12" s="63"/>
      <c r="I12" s="5" t="s">
        <v>87</v>
      </c>
      <c r="J12" s="6" t="s">
        <v>88</v>
      </c>
      <c r="K12" s="6" t="s">
        <v>89</v>
      </c>
      <c r="L12" s="6" t="s">
        <v>90</v>
      </c>
      <c r="M12" s="73" t="s">
        <v>99</v>
      </c>
      <c r="N12" s="74" t="s">
        <v>91</v>
      </c>
      <c r="P12" s="54" t="s">
        <v>93</v>
      </c>
      <c r="Q12" s="54" t="s">
        <v>94</v>
      </c>
    </row>
    <row r="13" spans="1:17" ht="59.5" customHeight="1" x14ac:dyDescent="0.35">
      <c r="A13" s="1" t="s">
        <v>100</v>
      </c>
      <c r="B13" s="140" t="s">
        <v>159</v>
      </c>
      <c r="C13" s="31"/>
      <c r="D13" s="32" t="s">
        <v>101</v>
      </c>
      <c r="E13" s="32"/>
      <c r="F13" s="32"/>
      <c r="G13" s="33"/>
      <c r="H13" s="64"/>
      <c r="I13" s="31" t="s">
        <v>150</v>
      </c>
      <c r="J13" s="32" t="s">
        <v>150</v>
      </c>
      <c r="K13" s="32"/>
      <c r="L13" s="32"/>
      <c r="M13" s="75"/>
      <c r="N13" s="85">
        <f>IF(COUNTIF(I13:M13,"yes")&gt;0,1,(IF(OR(AND(C13="x",I13="no"),(AND(D13="x",J13="no")),(AND(E13="x",K13="no")),(AND(F13="x",L13="no")),(AND(G13="x",M13="no")))=FALSE,2,3)))</f>
        <v>3</v>
      </c>
      <c r="P13" s="163" t="s">
        <v>162</v>
      </c>
      <c r="Q13" s="48"/>
    </row>
    <row r="14" spans="1:17" ht="55.5" customHeight="1" x14ac:dyDescent="0.35">
      <c r="A14" s="1" t="s">
        <v>102</v>
      </c>
      <c r="B14" s="140" t="s">
        <v>159</v>
      </c>
      <c r="C14" s="31"/>
      <c r="D14" s="32" t="s">
        <v>101</v>
      </c>
      <c r="E14" s="32"/>
      <c r="F14" s="32"/>
      <c r="G14" s="33"/>
      <c r="H14" s="64"/>
      <c r="I14" s="31" t="s">
        <v>150</v>
      </c>
      <c r="J14" s="32" t="s">
        <v>150</v>
      </c>
      <c r="K14" s="32"/>
      <c r="L14" s="32"/>
      <c r="M14" s="75"/>
      <c r="N14" s="85">
        <f t="shared" ref="N14:N17" si="2">IF(COUNTIF(I14:M14,"yes")&gt;0,1,(IF(OR(AND(C14="x",I14="no"),(AND(D14="x",J14="no")),(AND(E14="x",K14="no")),(AND(F14="x",L14="no")),(AND(G14="x",M14="no")))=FALSE,2,3)))</f>
        <v>3</v>
      </c>
      <c r="P14" s="164" t="s">
        <v>163</v>
      </c>
      <c r="Q14" s="48"/>
    </row>
    <row r="15" spans="1:17" ht="63" customHeight="1" x14ac:dyDescent="0.35">
      <c r="A15" s="1" t="s">
        <v>103</v>
      </c>
      <c r="B15" s="140" t="s">
        <v>159</v>
      </c>
      <c r="C15" s="31"/>
      <c r="D15" s="32" t="s">
        <v>101</v>
      </c>
      <c r="E15" s="32"/>
      <c r="F15" s="32"/>
      <c r="G15" s="33"/>
      <c r="H15" s="64"/>
      <c r="I15" s="31" t="s">
        <v>150</v>
      </c>
      <c r="J15" s="32" t="s">
        <v>150</v>
      </c>
      <c r="K15" s="32"/>
      <c r="L15" s="32"/>
      <c r="M15" s="75"/>
      <c r="N15" s="85">
        <f t="shared" si="2"/>
        <v>3</v>
      </c>
      <c r="P15" s="164" t="s">
        <v>164</v>
      </c>
      <c r="Q15" s="48"/>
    </row>
    <row r="16" spans="1:17" ht="28.5" customHeight="1" x14ac:dyDescent="0.35">
      <c r="A16" s="1"/>
      <c r="B16" s="140"/>
      <c r="C16" s="31"/>
      <c r="D16" s="32"/>
      <c r="E16" s="32"/>
      <c r="F16" s="32"/>
      <c r="G16" s="33"/>
      <c r="H16" s="64"/>
      <c r="I16" s="31"/>
      <c r="J16" s="32"/>
      <c r="K16" s="32"/>
      <c r="L16" s="32"/>
      <c r="M16" s="75"/>
      <c r="N16" s="85">
        <f t="shared" ref="N16" si="3">IF(COUNTIF(I16:M16,"yes")&gt;0,1,(IF(OR(AND(C16="x",I16="no"),(AND(D16="x",J16="no")),(AND(E16="x",K16="no")),(AND(F16="x",L16="no")),(AND(G16="x",M16="no")))=FALSE,2,3)))</f>
        <v>2</v>
      </c>
      <c r="P16" s="48"/>
      <c r="Q16" s="48"/>
    </row>
    <row r="17" spans="1:17" ht="28.5" customHeight="1" x14ac:dyDescent="0.35">
      <c r="A17" s="1"/>
      <c r="B17" s="140"/>
      <c r="C17" s="34"/>
      <c r="D17" s="35"/>
      <c r="E17" s="35"/>
      <c r="F17" s="35"/>
      <c r="G17" s="36"/>
      <c r="H17" s="64"/>
      <c r="I17" s="34"/>
      <c r="J17" s="35"/>
      <c r="K17" s="35"/>
      <c r="L17" s="35"/>
      <c r="M17" s="76"/>
      <c r="N17" s="85">
        <f t="shared" si="2"/>
        <v>2</v>
      </c>
      <c r="P17" s="48"/>
      <c r="Q17" s="48"/>
    </row>
    <row r="18" spans="1:17" x14ac:dyDescent="0.35">
      <c r="B18" s="151"/>
    </row>
    <row r="19" spans="1:17" s="19" customFormat="1" ht="38.15" customHeight="1" x14ac:dyDescent="0.45">
      <c r="B19" s="150"/>
      <c r="C19" s="21"/>
      <c r="D19" s="46"/>
      <c r="E19" s="46" t="s">
        <v>104</v>
      </c>
      <c r="F19" s="46"/>
      <c r="G19" s="46"/>
      <c r="H19" s="46"/>
      <c r="I19" s="46"/>
      <c r="J19" s="46"/>
      <c r="K19" s="46" t="s">
        <v>105</v>
      </c>
      <c r="L19" s="46"/>
      <c r="M19" s="21"/>
      <c r="N19" s="20"/>
    </row>
    <row r="20" spans="1:17" ht="32.15" customHeight="1" thickBot="1" x14ac:dyDescent="0.5">
      <c r="A20" s="62" t="s">
        <v>106</v>
      </c>
      <c r="B20" s="145"/>
      <c r="C20" s="27" t="s">
        <v>87</v>
      </c>
      <c r="D20" s="28" t="s">
        <v>88</v>
      </c>
      <c r="E20" s="28" t="s">
        <v>89</v>
      </c>
      <c r="F20" s="28" t="s">
        <v>90</v>
      </c>
      <c r="G20" s="29" t="s">
        <v>99</v>
      </c>
      <c r="H20" s="30" t="s">
        <v>107</v>
      </c>
      <c r="I20" s="5" t="s">
        <v>87</v>
      </c>
      <c r="J20" s="6" t="s">
        <v>88</v>
      </c>
      <c r="K20" s="6" t="s">
        <v>89</v>
      </c>
      <c r="L20" s="6" t="s">
        <v>90</v>
      </c>
      <c r="M20" s="73" t="s">
        <v>99</v>
      </c>
      <c r="N20" s="74" t="s">
        <v>107</v>
      </c>
      <c r="O20" s="80" t="s">
        <v>91</v>
      </c>
      <c r="P20" s="54" t="s">
        <v>93</v>
      </c>
      <c r="Q20" s="54" t="s">
        <v>94</v>
      </c>
    </row>
    <row r="21" spans="1:17" ht="18" customHeight="1" thickBot="1" x14ac:dyDescent="0.4">
      <c r="A21" t="s">
        <v>108</v>
      </c>
      <c r="C21" s="8"/>
      <c r="D21" s="9"/>
      <c r="E21" s="9"/>
      <c r="F21" s="9"/>
      <c r="G21" s="9"/>
      <c r="H21" s="10">
        <f>SUM(C21:G21)</f>
        <v>0</v>
      </c>
      <c r="I21" s="4"/>
      <c r="J21" s="3"/>
      <c r="K21" s="3"/>
      <c r="L21" s="3"/>
      <c r="M21" s="77"/>
      <c r="N21" s="82">
        <f>SUM(I21:M21)</f>
        <v>0</v>
      </c>
      <c r="O21" s="81">
        <f>IFERROR(N21/H21,0)</f>
        <v>0</v>
      </c>
      <c r="P21" s="48"/>
      <c r="Q21" s="48"/>
    </row>
    <row r="22" spans="1:17" ht="15" thickBot="1" x14ac:dyDescent="0.4">
      <c r="A22" t="s">
        <v>109</v>
      </c>
      <c r="C22" s="4"/>
      <c r="D22" s="138"/>
      <c r="E22" s="138"/>
      <c r="F22" s="138"/>
      <c r="G22" s="3"/>
      <c r="H22" s="10">
        <f t="shared" ref="H22:H23" si="4">SUM(C22:G22)</f>
        <v>0</v>
      </c>
      <c r="I22" s="4"/>
      <c r="J22" s="138"/>
      <c r="K22" s="138"/>
      <c r="L22" s="138"/>
      <c r="M22" s="77"/>
      <c r="N22" s="82">
        <f t="shared" ref="N22:N24" si="5">SUM(I22:M22)</f>
        <v>0</v>
      </c>
      <c r="O22" s="81">
        <f t="shared" ref="O22:O24" si="6">IFERROR(N22/H22,0)</f>
        <v>0</v>
      </c>
      <c r="P22" s="48"/>
      <c r="Q22" s="48"/>
    </row>
    <row r="23" spans="1:17" x14ac:dyDescent="0.35">
      <c r="A23" t="s">
        <v>110</v>
      </c>
      <c r="C23" s="15"/>
      <c r="D23" s="16"/>
      <c r="E23" s="16"/>
      <c r="F23" s="16"/>
      <c r="G23" s="16"/>
      <c r="H23" s="37">
        <f t="shared" si="4"/>
        <v>0</v>
      </c>
      <c r="I23" s="15"/>
      <c r="J23" s="16"/>
      <c r="K23" s="16"/>
      <c r="L23" s="16"/>
      <c r="M23" s="78"/>
      <c r="N23" s="82">
        <f t="shared" si="5"/>
        <v>0</v>
      </c>
      <c r="O23" s="81">
        <f t="shared" si="6"/>
        <v>0</v>
      </c>
      <c r="P23" s="48"/>
      <c r="Q23" s="48"/>
    </row>
    <row r="24" spans="1:17" ht="15" thickBot="1" x14ac:dyDescent="0.4">
      <c r="A24" s="22" t="s">
        <v>111</v>
      </c>
      <c r="B24" s="152"/>
      <c r="C24" s="39">
        <f>SUM(C21:C23)</f>
        <v>0</v>
      </c>
      <c r="D24" s="40">
        <f t="shared" ref="D24:G24" si="7">SUM(D21:D23)</f>
        <v>0</v>
      </c>
      <c r="E24" s="40">
        <f t="shared" si="7"/>
        <v>0</v>
      </c>
      <c r="F24" s="40">
        <f t="shared" si="7"/>
        <v>0</v>
      </c>
      <c r="G24" s="41">
        <f t="shared" si="7"/>
        <v>0</v>
      </c>
      <c r="H24" s="42">
        <f>SUM(C24:G24)</f>
        <v>0</v>
      </c>
      <c r="I24" s="43">
        <f>SUM(I21:I23)</f>
        <v>0</v>
      </c>
      <c r="J24" s="44">
        <f t="shared" ref="J24:M24" si="8">SUM(J21:J23)</f>
        <v>0</v>
      </c>
      <c r="K24" s="44">
        <f t="shared" si="8"/>
        <v>0</v>
      </c>
      <c r="L24" s="44">
        <f t="shared" si="8"/>
        <v>0</v>
      </c>
      <c r="M24" s="79">
        <f t="shared" si="8"/>
        <v>0</v>
      </c>
      <c r="N24" s="83">
        <f t="shared" si="5"/>
        <v>0</v>
      </c>
      <c r="O24" s="81">
        <f t="shared" si="6"/>
        <v>0</v>
      </c>
      <c r="P24" s="48"/>
      <c r="Q24" s="48"/>
    </row>
    <row r="25" spans="1:17" s="19" customFormat="1" ht="38.15" customHeight="1" x14ac:dyDescent="0.45">
      <c r="B25" s="150"/>
      <c r="C25" s="21"/>
      <c r="D25" s="21"/>
      <c r="E25" s="46" t="s">
        <v>112</v>
      </c>
      <c r="F25" s="46"/>
      <c r="G25" s="46"/>
      <c r="H25" s="46"/>
      <c r="I25" s="46"/>
      <c r="J25" s="46"/>
      <c r="K25" s="46" t="s">
        <v>113</v>
      </c>
      <c r="L25" s="46"/>
      <c r="M25" s="21"/>
      <c r="N25" s="101"/>
    </row>
    <row r="26" spans="1:17" ht="32.15" customHeight="1" thickBot="1" x14ac:dyDescent="0.5">
      <c r="A26" s="62" t="s">
        <v>114</v>
      </c>
      <c r="B26" s="145"/>
      <c r="C26" s="27" t="s">
        <v>87</v>
      </c>
      <c r="D26" s="28" t="s">
        <v>88</v>
      </c>
      <c r="E26" s="28" t="s">
        <v>89</v>
      </c>
      <c r="F26" s="28" t="s">
        <v>90</v>
      </c>
      <c r="G26" s="29" t="s">
        <v>99</v>
      </c>
      <c r="H26" s="30" t="s">
        <v>107</v>
      </c>
      <c r="I26" s="5" t="s">
        <v>87</v>
      </c>
      <c r="J26" s="6" t="s">
        <v>88</v>
      </c>
      <c r="K26" s="6" t="s">
        <v>89</v>
      </c>
      <c r="L26" s="6" t="s">
        <v>90</v>
      </c>
      <c r="M26" s="73" t="s">
        <v>99</v>
      </c>
      <c r="N26" s="74" t="s">
        <v>107</v>
      </c>
      <c r="O26" s="18" t="s">
        <v>91</v>
      </c>
      <c r="P26" s="54" t="s">
        <v>93</v>
      </c>
      <c r="Q26" s="54" t="s">
        <v>94</v>
      </c>
    </row>
    <row r="27" spans="1:17" x14ac:dyDescent="0.35">
      <c r="A27" t="s">
        <v>115</v>
      </c>
      <c r="C27" s="8"/>
      <c r="D27" s="9"/>
      <c r="E27" s="9"/>
      <c r="F27" s="9"/>
      <c r="G27" s="9"/>
      <c r="H27" s="11">
        <f t="shared" ref="H27:H28" si="9">SUM(C27:G27)</f>
        <v>0</v>
      </c>
      <c r="I27" s="8"/>
      <c r="J27" s="9"/>
      <c r="K27" s="9"/>
      <c r="L27" s="9"/>
      <c r="M27" s="10"/>
      <c r="N27" s="85">
        <f t="shared" ref="N27:N28" si="10">SUM(I27:M27)</f>
        <v>0</v>
      </c>
      <c r="O27" s="56">
        <f>IFERROR(N27/H27,0)</f>
        <v>0</v>
      </c>
      <c r="P27" s="48"/>
      <c r="Q27" s="48"/>
    </row>
    <row r="28" spans="1:17" x14ac:dyDescent="0.35">
      <c r="A28" t="s">
        <v>116</v>
      </c>
      <c r="C28" s="15"/>
      <c r="D28" s="16"/>
      <c r="E28" s="16"/>
      <c r="F28" s="16"/>
      <c r="G28" s="16"/>
      <c r="H28" s="17">
        <f t="shared" si="9"/>
        <v>0</v>
      </c>
      <c r="I28" s="15"/>
      <c r="J28" s="16"/>
      <c r="K28" s="16"/>
      <c r="L28" s="16"/>
      <c r="M28" s="78"/>
      <c r="N28" s="85">
        <f t="shared" si="10"/>
        <v>0</v>
      </c>
      <c r="O28" s="56">
        <f t="shared" ref="O28:O29" si="11">IFERROR(N28/H28,0)</f>
        <v>0</v>
      </c>
      <c r="P28" s="48"/>
      <c r="Q28" s="48"/>
    </row>
    <row r="29" spans="1:17" ht="15" thickBot="1" x14ac:dyDescent="0.4">
      <c r="A29" s="22" t="s">
        <v>117</v>
      </c>
      <c r="B29" s="152"/>
      <c r="C29" s="39">
        <f>SUM(C25:C28)</f>
        <v>0</v>
      </c>
      <c r="D29" s="40">
        <f t="shared" ref="D29:G29" si="12">SUM(D25:D28)</f>
        <v>0</v>
      </c>
      <c r="E29" s="40">
        <f t="shared" si="12"/>
        <v>0</v>
      </c>
      <c r="F29" s="40">
        <f t="shared" si="12"/>
        <v>0</v>
      </c>
      <c r="G29" s="41">
        <f t="shared" si="12"/>
        <v>0</v>
      </c>
      <c r="H29" s="42">
        <f>SUM(C29:G29)</f>
        <v>0</v>
      </c>
      <c r="I29" s="43">
        <f>SUM(I25:I28)</f>
        <v>0</v>
      </c>
      <c r="J29" s="44">
        <f t="shared" ref="J29:M29" si="13">SUM(J25:J28)</f>
        <v>0</v>
      </c>
      <c r="K29" s="44">
        <f t="shared" si="13"/>
        <v>0</v>
      </c>
      <c r="L29" s="44">
        <f t="shared" si="13"/>
        <v>0</v>
      </c>
      <c r="M29" s="79">
        <f t="shared" si="13"/>
        <v>0</v>
      </c>
      <c r="N29" s="83">
        <f>SUM(I29:M29)</f>
        <v>0</v>
      </c>
      <c r="O29" s="56">
        <f t="shared" si="11"/>
        <v>0</v>
      </c>
      <c r="P29" s="48"/>
      <c r="Q29" s="48"/>
    </row>
    <row r="30" spans="1:17" ht="15" thickTop="1" x14ac:dyDescent="0.35"/>
  </sheetData>
  <conditionalFormatting sqref="H12">
    <cfRule type="expression" priority="10">
      <formula>IF($I$13="yes",0)</formula>
    </cfRule>
  </conditionalFormatting>
  <conditionalFormatting sqref="I7">
    <cfRule type="expression" dxfId="487" priority="187">
      <formula>I7-C7&gt;=-0.1</formula>
    </cfRule>
    <cfRule type="expression" dxfId="486" priority="186" stopIfTrue="1">
      <formula>I7-C7&lt;-0.1</formula>
    </cfRule>
    <cfRule type="expression" dxfId="485" priority="185" stopIfTrue="1">
      <formula>I7-C7&lt;=-0.2</formula>
    </cfRule>
    <cfRule type="containsBlanks" priority="184" stopIfTrue="1">
      <formula>LEN(TRIM(I7))=0</formula>
    </cfRule>
    <cfRule type="iconSet" priority="183">
      <iconSet iconSet="5Quarters">
        <cfvo type="percent" val="0"/>
        <cfvo type="num" val="0.25"/>
        <cfvo type="num" val="0.5"/>
        <cfvo type="num" val="0.75"/>
        <cfvo type="num" val="1"/>
      </iconSet>
    </cfRule>
  </conditionalFormatting>
  <conditionalFormatting sqref="I8">
    <cfRule type="containsBlanks" priority="164" stopIfTrue="1">
      <formula>LEN(TRIM(I8))=0</formula>
    </cfRule>
    <cfRule type="expression" dxfId="484" priority="165" stopIfTrue="1">
      <formula>I8-C8&lt;=-0.2</formula>
    </cfRule>
    <cfRule type="expression" dxfId="483" priority="167">
      <formula>I8-C8&gt;=-0.1</formula>
    </cfRule>
    <cfRule type="expression" dxfId="482" priority="166" stopIfTrue="1">
      <formula>I8-C8&lt;-0.1</formula>
    </cfRule>
    <cfRule type="iconSet" priority="163">
      <iconSet iconSet="5Quarters">
        <cfvo type="percent" val="0"/>
        <cfvo type="num" val="0.25"/>
        <cfvo type="num" val="0.5"/>
        <cfvo type="num" val="0.75"/>
        <cfvo type="num" val="1"/>
      </iconSet>
    </cfRule>
  </conditionalFormatting>
  <conditionalFormatting sqref="I9">
    <cfRule type="iconSet" priority="158">
      <iconSet iconSet="5Quarters">
        <cfvo type="percent" val="0"/>
        <cfvo type="num" val="0.25"/>
        <cfvo type="num" val="0.5"/>
        <cfvo type="num" val="0.75"/>
        <cfvo type="num" val="1"/>
      </iconSet>
    </cfRule>
    <cfRule type="containsBlanks" priority="159" stopIfTrue="1">
      <formula>LEN(TRIM(I9))=0</formula>
    </cfRule>
    <cfRule type="expression" dxfId="481" priority="160" stopIfTrue="1">
      <formula>I9-C9&lt;=-0.2</formula>
    </cfRule>
    <cfRule type="expression" dxfId="480" priority="161" stopIfTrue="1">
      <formula>I9-C9&lt;-0.1</formula>
    </cfRule>
    <cfRule type="expression" dxfId="479" priority="162">
      <formula>I9-C9&gt;=-0.1</formula>
    </cfRule>
  </conditionalFormatting>
  <conditionalFormatting sqref="I10">
    <cfRule type="iconSet" priority="153">
      <iconSet iconSet="5Quarters">
        <cfvo type="percent" val="0"/>
        <cfvo type="num" val="0.25"/>
        <cfvo type="num" val="0.5"/>
        <cfvo type="num" val="0.75"/>
        <cfvo type="num" val="1"/>
      </iconSet>
    </cfRule>
    <cfRule type="containsBlanks" priority="154" stopIfTrue="1">
      <formula>LEN(TRIM(I10))=0</formula>
    </cfRule>
    <cfRule type="expression" dxfId="478" priority="155" stopIfTrue="1">
      <formula>I10-C10&lt;=-0.2</formula>
    </cfRule>
    <cfRule type="expression" dxfId="477" priority="156" stopIfTrue="1">
      <formula>I10-C10&lt;-0.2</formula>
    </cfRule>
    <cfRule type="expression" dxfId="476" priority="157">
      <formula>I10-C10&gt;=-0.1</formula>
    </cfRule>
  </conditionalFormatting>
  <conditionalFormatting sqref="I13:I17">
    <cfRule type="expression" dxfId="475" priority="82">
      <formula>AND(C13="x", I13="no")</formula>
    </cfRule>
  </conditionalFormatting>
  <conditionalFormatting sqref="I13:M17">
    <cfRule type="expression" priority="16" stopIfTrue="1">
      <formula>(J13&lt;&gt;"")</formula>
    </cfRule>
    <cfRule type="expression" priority="15" stopIfTrue="1">
      <formula>I13=""</formula>
    </cfRule>
    <cfRule type="expression" dxfId="474" priority="17" stopIfTrue="1">
      <formula>I13="yes"</formula>
    </cfRule>
  </conditionalFormatting>
  <conditionalFormatting sqref="J7">
    <cfRule type="iconSet" priority="188">
      <iconSet iconSet="5Quarters">
        <cfvo type="percent" val="0"/>
        <cfvo type="num" val="0.25"/>
        <cfvo type="num" val="0.5"/>
        <cfvo type="num" val="0.75"/>
        <cfvo type="num" val="1"/>
      </iconSet>
    </cfRule>
    <cfRule type="expression" dxfId="473" priority="196">
      <formula>J7-D7&gt;=-0.1</formula>
    </cfRule>
    <cfRule type="containsBlanks" priority="193" stopIfTrue="1">
      <formula>LEN(TRIM(J7))=0</formula>
    </cfRule>
    <cfRule type="expression" dxfId="472" priority="194" stopIfTrue="1">
      <formula>J7-D7&lt;=-0.2</formula>
    </cfRule>
    <cfRule type="expression" dxfId="471" priority="195" stopIfTrue="1">
      <formula>J7-D7&lt;-0.1</formula>
    </cfRule>
  </conditionalFormatting>
  <conditionalFormatting sqref="J8">
    <cfRule type="expression" dxfId="470" priority="140" stopIfTrue="1">
      <formula>J8-D8&lt;=-0.2</formula>
    </cfRule>
    <cfRule type="expression" dxfId="469" priority="141" stopIfTrue="1">
      <formula>J8-D8&lt;-0.1</formula>
    </cfRule>
    <cfRule type="iconSet" priority="138">
      <iconSet iconSet="5Quarters">
        <cfvo type="percent" val="0"/>
        <cfvo type="num" val="0.25"/>
        <cfvo type="num" val="0.5"/>
        <cfvo type="num" val="0.75"/>
        <cfvo type="num" val="1"/>
      </iconSet>
    </cfRule>
    <cfRule type="containsBlanks" priority="139" stopIfTrue="1">
      <formula>LEN(TRIM(J8))=0</formula>
    </cfRule>
    <cfRule type="expression" dxfId="468" priority="142">
      <formula>J8-D8&gt;=-0.1</formula>
    </cfRule>
  </conditionalFormatting>
  <conditionalFormatting sqref="J9">
    <cfRule type="expression" dxfId="467" priority="147">
      <formula>J9-D9&gt;=-0.1</formula>
    </cfRule>
    <cfRule type="expression" dxfId="466" priority="146" stopIfTrue="1">
      <formula>J9-D9&lt;-0.1</formula>
    </cfRule>
    <cfRule type="expression" dxfId="465" priority="145" stopIfTrue="1">
      <formula>J9-D9&lt;=-0.2</formula>
    </cfRule>
    <cfRule type="containsBlanks" priority="144" stopIfTrue="1">
      <formula>LEN(TRIM(J9))=0</formula>
    </cfRule>
    <cfRule type="iconSet" priority="143">
      <iconSet iconSet="5Quarters">
        <cfvo type="percent" val="0"/>
        <cfvo type="num" val="0.25"/>
        <cfvo type="num" val="0.5"/>
        <cfvo type="num" val="0.75"/>
        <cfvo type="num" val="1"/>
      </iconSet>
    </cfRule>
  </conditionalFormatting>
  <conditionalFormatting sqref="J10">
    <cfRule type="expression" dxfId="464" priority="152">
      <formula>J10-D10&gt;=-0.1</formula>
    </cfRule>
    <cfRule type="expression" dxfId="463" priority="151" stopIfTrue="1">
      <formula>J10-D10&lt;-0.1</formula>
    </cfRule>
    <cfRule type="expression" dxfId="462" priority="150" stopIfTrue="1">
      <formula>J10-D10&lt;=-0.2</formula>
    </cfRule>
    <cfRule type="containsBlanks" priority="149" stopIfTrue="1">
      <formula>LEN(TRIM(J10))=0</formula>
    </cfRule>
    <cfRule type="iconSet" priority="148">
      <iconSet iconSet="5Quarters">
        <cfvo type="percent" val="0"/>
        <cfvo type="num" val="0.25"/>
        <cfvo type="num" val="0.5"/>
        <cfvo type="num" val="0.75"/>
        <cfvo type="num" val="1"/>
      </iconSet>
    </cfRule>
  </conditionalFormatting>
  <conditionalFormatting sqref="J13:J17">
    <cfRule type="expression" dxfId="461" priority="66">
      <formula>AND(OR(C13="x",D13="x"), J13="no")</formula>
    </cfRule>
  </conditionalFormatting>
  <conditionalFormatting sqref="K7">
    <cfRule type="containsBlanks" priority="179" stopIfTrue="1">
      <formula>LEN(TRIM(K7))=0</formula>
    </cfRule>
    <cfRule type="expression" dxfId="460" priority="180" stopIfTrue="1">
      <formula>K7-E7&lt;=-0.2</formula>
    </cfRule>
    <cfRule type="expression" dxfId="459" priority="181" stopIfTrue="1">
      <formula>K7-E7&lt;-0.1</formula>
    </cfRule>
    <cfRule type="expression" dxfId="458" priority="182">
      <formula>K7-E7&gt;=-0.1</formula>
    </cfRule>
    <cfRule type="iconSet" priority="178">
      <iconSet iconSet="5Quarters">
        <cfvo type="percent" val="0"/>
        <cfvo type="num" val="0.25"/>
        <cfvo type="num" val="0.5"/>
        <cfvo type="num" val="0.75"/>
        <cfvo type="num" val="1"/>
      </iconSet>
    </cfRule>
  </conditionalFormatting>
  <conditionalFormatting sqref="K8">
    <cfRule type="containsBlanks" priority="134" stopIfTrue="1">
      <formula>LEN(TRIM(K8))=0</formula>
    </cfRule>
    <cfRule type="expression" dxfId="457" priority="135" stopIfTrue="1">
      <formula>K8-E8&lt;=-0.2</formula>
    </cfRule>
    <cfRule type="expression" dxfId="456" priority="136" stopIfTrue="1">
      <formula>K8-E8&lt;-0.1</formula>
    </cfRule>
    <cfRule type="expression" dxfId="455" priority="137">
      <formula>K8-E8&gt;=-0.1</formula>
    </cfRule>
    <cfRule type="iconSet" priority="133">
      <iconSet iconSet="5Quarters">
        <cfvo type="percent" val="0"/>
        <cfvo type="num" val="0.25"/>
        <cfvo type="num" val="0.5"/>
        <cfvo type="num" val="0.75"/>
        <cfvo type="num" val="1"/>
      </iconSet>
    </cfRule>
  </conditionalFormatting>
  <conditionalFormatting sqref="K9">
    <cfRule type="containsBlanks" priority="129" stopIfTrue="1">
      <formula>LEN(TRIM(K9))=0</formula>
    </cfRule>
    <cfRule type="expression" dxfId="454" priority="132">
      <formula>K9-E9&gt;=-0.1</formula>
    </cfRule>
    <cfRule type="expression" dxfId="453" priority="131" stopIfTrue="1">
      <formula>K9-E9&lt;-0.1</formula>
    </cfRule>
    <cfRule type="expression" dxfId="452" priority="130" stopIfTrue="1">
      <formula>K9-E9&lt;=-0.2</formula>
    </cfRule>
    <cfRule type="iconSet" priority="128">
      <iconSet iconSet="5Quarters">
        <cfvo type="percent" val="0"/>
        <cfvo type="num" val="0.25"/>
        <cfvo type="num" val="0.5"/>
        <cfvo type="num" val="0.75"/>
        <cfvo type="num" val="1"/>
      </iconSet>
    </cfRule>
  </conditionalFormatting>
  <conditionalFormatting sqref="K10">
    <cfRule type="expression" dxfId="451" priority="127">
      <formula>K10-E10&gt;=-0.1</formula>
    </cfRule>
    <cfRule type="expression" dxfId="450" priority="126" stopIfTrue="1">
      <formula>K10-E10&lt;-0.1</formula>
    </cfRule>
    <cfRule type="expression" dxfId="449" priority="125" stopIfTrue="1">
      <formula>K10-E10&lt;=-0.2</formula>
    </cfRule>
    <cfRule type="containsBlanks" priority="124" stopIfTrue="1">
      <formula>LEN(TRIM(K10))=0</formula>
    </cfRule>
    <cfRule type="iconSet" priority="123">
      <iconSet iconSet="5Quarters">
        <cfvo type="percent" val="0"/>
        <cfvo type="num" val="0.25"/>
        <cfvo type="num" val="0.5"/>
        <cfvo type="num" val="0.75"/>
        <cfvo type="num" val="1"/>
      </iconSet>
    </cfRule>
  </conditionalFormatting>
  <conditionalFormatting sqref="K13:K17">
    <cfRule type="expression" dxfId="448" priority="50">
      <formula>AND(OR(C13="x", D13="x",E13="x"), K13="no")</formula>
    </cfRule>
  </conditionalFormatting>
  <conditionalFormatting sqref="L7">
    <cfRule type="expression" dxfId="447" priority="176" stopIfTrue="1">
      <formula>L7-F7&lt;-0.1</formula>
    </cfRule>
    <cfRule type="expression" dxfId="446" priority="175" stopIfTrue="1">
      <formula>L7-F7&lt;=-0.2</formula>
    </cfRule>
    <cfRule type="containsBlanks" priority="174" stopIfTrue="1">
      <formula>LEN(TRIM(L7))=0</formula>
    </cfRule>
    <cfRule type="iconSet" priority="173">
      <iconSet iconSet="5Quarters">
        <cfvo type="percent" val="0"/>
        <cfvo type="num" val="0.25"/>
        <cfvo type="num" val="0.5"/>
        <cfvo type="num" val="0.75"/>
        <cfvo type="num" val="1"/>
      </iconSet>
    </cfRule>
    <cfRule type="expression" dxfId="445" priority="177">
      <formula>L7-F7&gt;=-0.1</formula>
    </cfRule>
  </conditionalFormatting>
  <conditionalFormatting sqref="L8">
    <cfRule type="expression" dxfId="444" priority="112">
      <formula>L8-F8&gt;=-0.1</formula>
    </cfRule>
    <cfRule type="expression" dxfId="443" priority="111" stopIfTrue="1">
      <formula>L8-F8&lt;-0.1</formula>
    </cfRule>
    <cfRule type="expression" dxfId="442" priority="110" stopIfTrue="1">
      <formula>L8-F8&lt;=-0.2</formula>
    </cfRule>
    <cfRule type="containsBlanks" priority="109" stopIfTrue="1">
      <formula>LEN(TRIM(L8))=0</formula>
    </cfRule>
    <cfRule type="iconSet" priority="108">
      <iconSet iconSet="5Quarters">
        <cfvo type="percent" val="0"/>
        <cfvo type="num" val="0.25"/>
        <cfvo type="num" val="0.5"/>
        <cfvo type="num" val="0.75"/>
        <cfvo type="num" val="1"/>
      </iconSet>
    </cfRule>
  </conditionalFormatting>
  <conditionalFormatting sqref="L9">
    <cfRule type="expression" dxfId="441" priority="117">
      <formula>L9-F9&gt;=-0.1</formula>
    </cfRule>
    <cfRule type="expression" dxfId="440" priority="116" stopIfTrue="1">
      <formula>L9-F9&lt;-0.1</formula>
    </cfRule>
    <cfRule type="expression" dxfId="439" priority="115" stopIfTrue="1">
      <formula>L9-F9&lt;=-0.2</formula>
    </cfRule>
    <cfRule type="containsBlanks" priority="114" stopIfTrue="1">
      <formula>LEN(TRIM(L9))=0</formula>
    </cfRule>
    <cfRule type="iconSet" priority="113">
      <iconSet iconSet="5Quarters">
        <cfvo type="percent" val="0"/>
        <cfvo type="num" val="0.25"/>
        <cfvo type="num" val="0.5"/>
        <cfvo type="num" val="0.75"/>
        <cfvo type="num" val="1"/>
      </iconSet>
    </cfRule>
  </conditionalFormatting>
  <conditionalFormatting sqref="L10">
    <cfRule type="expression" dxfId="438" priority="122">
      <formula>L10-F10&gt;=-0.1</formula>
    </cfRule>
    <cfRule type="expression" dxfId="437" priority="121" stopIfTrue="1">
      <formula>L10-F10&lt;-0.1</formula>
    </cfRule>
    <cfRule type="expression" dxfId="436" priority="120" stopIfTrue="1">
      <formula>L10-F10&lt;=-0.2</formula>
    </cfRule>
    <cfRule type="containsBlanks" priority="119" stopIfTrue="1">
      <formula>LEN(TRIM(L10))=0</formula>
    </cfRule>
    <cfRule type="iconSet" priority="118">
      <iconSet iconSet="5Quarters">
        <cfvo type="percent" val="0"/>
        <cfvo type="num" val="0.25"/>
        <cfvo type="num" val="0.5"/>
        <cfvo type="num" val="0.75"/>
        <cfvo type="num" val="1"/>
      </iconSet>
    </cfRule>
  </conditionalFormatting>
  <conditionalFormatting sqref="L13:L17">
    <cfRule type="expression" dxfId="435" priority="34">
      <formula>AND(OR(C13="x", D13="x", E13="x",F13="x"), L13="no")</formula>
    </cfRule>
  </conditionalFormatting>
  <conditionalFormatting sqref="M7">
    <cfRule type="expression" dxfId="434" priority="171" stopIfTrue="1">
      <formula>M7-G7&lt;-0.1</formula>
    </cfRule>
    <cfRule type="expression" dxfId="433" priority="172">
      <formula>M7-G7&gt;=-0.1</formula>
    </cfRule>
    <cfRule type="expression" dxfId="432" priority="170" stopIfTrue="1">
      <formula>M7-G7&lt;=-0.2</formula>
    </cfRule>
    <cfRule type="iconSet" priority="168">
      <iconSet iconSet="5Quarters">
        <cfvo type="percent" val="0"/>
        <cfvo type="num" val="0.25"/>
        <cfvo type="num" val="0.5"/>
        <cfvo type="num" val="0.75"/>
        <cfvo type="num" val="1"/>
      </iconSet>
    </cfRule>
    <cfRule type="containsBlanks" priority="169" stopIfTrue="1">
      <formula>LEN(TRIM(M7))=0</formula>
    </cfRule>
  </conditionalFormatting>
  <conditionalFormatting sqref="M8">
    <cfRule type="containsBlanks" priority="104" stopIfTrue="1">
      <formula>LEN(TRIM(M8))=0</formula>
    </cfRule>
    <cfRule type="iconSet" priority="103">
      <iconSet iconSet="5Quarters">
        <cfvo type="percent" val="0"/>
        <cfvo type="num" val="0.25"/>
        <cfvo type="num" val="0.5"/>
        <cfvo type="num" val="0.75"/>
        <cfvo type="num" val="1"/>
      </iconSet>
    </cfRule>
    <cfRule type="expression" dxfId="431" priority="106" stopIfTrue="1">
      <formula>M8-G8&lt;-0.1</formula>
    </cfRule>
    <cfRule type="expression" dxfId="430" priority="105" stopIfTrue="1">
      <formula>M8-G8&lt;=-0.2</formula>
    </cfRule>
    <cfRule type="expression" dxfId="429" priority="107">
      <formula>M8-G8&gt;=-0.1</formula>
    </cfRule>
  </conditionalFormatting>
  <conditionalFormatting sqref="M9">
    <cfRule type="expression" dxfId="428" priority="102">
      <formula>M9-G9&gt;=-0.1</formula>
    </cfRule>
    <cfRule type="expression" dxfId="427" priority="101" stopIfTrue="1">
      <formula>M9-G9&lt;-0.1</formula>
    </cfRule>
    <cfRule type="expression" dxfId="426" priority="100" stopIfTrue="1">
      <formula>M9-G9&lt;=-0.2</formula>
    </cfRule>
    <cfRule type="containsBlanks" priority="99" stopIfTrue="1">
      <formula>LEN(TRIM(M9))=0</formula>
    </cfRule>
    <cfRule type="iconSet" priority="98">
      <iconSet iconSet="5Quarters">
        <cfvo type="percent" val="0"/>
        <cfvo type="num" val="0.25"/>
        <cfvo type="num" val="0.5"/>
        <cfvo type="num" val="0.75"/>
        <cfvo type="num" val="1"/>
      </iconSet>
    </cfRule>
  </conditionalFormatting>
  <conditionalFormatting sqref="M10">
    <cfRule type="expression" dxfId="425" priority="96" stopIfTrue="1">
      <formula>M10-G10&lt;-0.1</formula>
    </cfRule>
    <cfRule type="expression" dxfId="424" priority="97">
      <formula>M10-G10&gt;=-0.1</formula>
    </cfRule>
    <cfRule type="expression" dxfId="423" priority="95" stopIfTrue="1">
      <formula>M10-G10&lt;=-0.2</formula>
    </cfRule>
    <cfRule type="containsBlanks" priority="94" stopIfTrue="1">
      <formula>LEN(TRIM(M10))=0</formula>
    </cfRule>
    <cfRule type="iconSet" priority="93">
      <iconSet iconSet="5Quarters">
        <cfvo type="percent" val="0"/>
        <cfvo type="num" val="0.25"/>
        <cfvo type="num" val="0.5"/>
        <cfvo type="num" val="0.75"/>
        <cfvo type="num" val="1"/>
      </iconSet>
    </cfRule>
  </conditionalFormatting>
  <conditionalFormatting sqref="M13:M17">
    <cfRule type="expression" dxfId="422" priority="18">
      <formula>AND(OR(C13="x", D13="x", E13="x", F13="x",G13="x"), M13="no")</formula>
    </cfRule>
  </conditionalFormatting>
  <conditionalFormatting sqref="N7:N10">
    <cfRule type="iconSet" priority="92">
      <iconSet iconSet="5Arrows" showValue="0">
        <cfvo type="percent" val="0"/>
        <cfvo type="num" val="-0.2"/>
        <cfvo type="num" val="-0.15"/>
        <cfvo type="num" val="-0.12"/>
        <cfvo type="num" val="-0.1"/>
      </iconSet>
    </cfRule>
  </conditionalFormatting>
  <conditionalFormatting sqref="N7:N17">
    <cfRule type="expression" dxfId="421" priority="1" stopIfTrue="1">
      <formula>$A7=""</formula>
    </cfRule>
  </conditionalFormatting>
  <conditionalFormatting sqref="O21:O24">
    <cfRule type="dataBar" priority="91">
      <dataBar showValue="0">
        <cfvo type="num" val="0"/>
        <cfvo type="num" val="1"/>
        <color theme="4" tint="0.39997558519241921"/>
      </dataBar>
      <extLst>
        <ext xmlns:x14="http://schemas.microsoft.com/office/spreadsheetml/2009/9/main" uri="{B025F937-C7B1-47D3-B67F-A62EFF666E3E}">
          <x14:id>{8F252CA6-D305-4506-ACFE-5DE917C53BF8}</x14:id>
        </ext>
      </extLst>
    </cfRule>
  </conditionalFormatting>
  <conditionalFormatting sqref="O21:O25 O27:O29">
    <cfRule type="cellIs" dxfId="420" priority="11" stopIfTrue="1" operator="greaterThan">
      <formula>1</formula>
    </cfRule>
  </conditionalFormatting>
  <conditionalFormatting sqref="O27:O29">
    <cfRule type="dataBar" priority="12">
      <dataBar showValue="0">
        <cfvo type="num" val="0"/>
        <cfvo type="num" val="1"/>
        <color theme="4" tint="0.39997558519241921"/>
      </dataBar>
      <extLst>
        <ext xmlns:x14="http://schemas.microsoft.com/office/spreadsheetml/2009/9/main" uri="{B025F937-C7B1-47D3-B67F-A62EFF666E3E}">
          <x14:id>{C8C6F82E-C077-4F4A-B1ED-FF95133662BB}</x14:id>
        </ext>
      </extLst>
    </cfRule>
  </conditionalFormatting>
  <dataValidations count="1">
    <dataValidation type="list" allowBlank="1" showInputMessage="1" showErrorMessage="1" sqref="C13:H17" xr:uid="{00000000-0002-0000-0100-000000000000}">
      <formula1>"x"</formula1>
    </dataValidation>
  </dataValidations>
  <hyperlinks>
    <hyperlink ref="A4" r:id="rId1" xr:uid="{E0CABAC1-DC8D-4F79-BDE1-4355144BA599}"/>
    <hyperlink ref="A2" r:id="rId2" location="objective-2-communicate-to-the-public-policy-makers-and-legislators-around-the-world-the-importance-of-mitigating-ghg-emissions-to-polar-bear-conservation" xr:uid="{07E80A7B-7B83-40F8-AAA4-46F313652F8F}"/>
  </hyperlinks>
  <pageMargins left="0.7" right="0.7" top="0.75" bottom="0.75" header="0.3" footer="0.3"/>
  <pageSetup paperSize="9" orientation="portrait" r:id="rId3"/>
  <drawing r:id="rId4"/>
  <extLst>
    <ext xmlns:x14="http://schemas.microsoft.com/office/spreadsheetml/2009/9/main" uri="{78C0D931-6437-407d-A8EE-F0AAD7539E65}">
      <x14:conditionalFormattings>
        <x14:conditionalFormatting xmlns:xm="http://schemas.microsoft.com/office/excel/2006/main">
          <x14:cfRule type="iconSet" priority="3" id="{24E357AD-824E-4962-AFBF-9A56B750E17F}">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N13:N17</xm:sqref>
        </x14:conditionalFormatting>
        <x14:conditionalFormatting xmlns:xm="http://schemas.microsoft.com/office/excel/2006/main">
          <x14:cfRule type="dataBar" id="{8F252CA6-D305-4506-ACFE-5DE917C53BF8}">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O21:O24</xm:sqref>
        </x14:conditionalFormatting>
        <x14:conditionalFormatting xmlns:xm="http://schemas.microsoft.com/office/excel/2006/main">
          <x14:cfRule type="dataBar" id="{C8C6F82E-C077-4F4A-B1ED-FF95133662BB}">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O27:O29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'progress-codes'!$A$4:$A$5</xm:f>
          </x14:formula1>
          <xm:sqref>I13:M17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tint="0.39997558519241921"/>
  </sheetPr>
  <dimension ref="A1:Q28"/>
  <sheetViews>
    <sheetView topLeftCell="A9" zoomScaleNormal="100" workbookViewId="0">
      <selection activeCell="O9" sqref="O9"/>
    </sheetView>
  </sheetViews>
  <sheetFormatPr defaultColWidth="9.1796875" defaultRowHeight="14.5" x14ac:dyDescent="0.35"/>
  <cols>
    <col min="1" max="1" width="75.1796875" customWidth="1"/>
    <col min="2" max="2" width="18.453125" style="143" customWidth="1"/>
    <col min="3" max="3" width="11.1796875" customWidth="1"/>
    <col min="10" max="10" width="9.81640625" bestFit="1" customWidth="1"/>
    <col min="15" max="15" width="15.1796875" style="64" customWidth="1"/>
    <col min="16" max="16" width="81.81640625" customWidth="1"/>
    <col min="17" max="17" width="71.7265625" customWidth="1"/>
  </cols>
  <sheetData>
    <row r="1" spans="1:17" ht="18.5" x14ac:dyDescent="0.45">
      <c r="A1" s="14" t="s">
        <v>0</v>
      </c>
      <c r="B1" s="139" t="s">
        <v>79</v>
      </c>
    </row>
    <row r="2" spans="1:17" s="20" customFormat="1" ht="62.15" customHeight="1" x14ac:dyDescent="0.35">
      <c r="A2" s="162" t="s">
        <v>7</v>
      </c>
      <c r="B2" s="140" t="s">
        <v>159</v>
      </c>
      <c r="O2" s="150"/>
    </row>
    <row r="3" spans="1:17" s="20" customFormat="1" ht="62.15" customHeight="1" x14ac:dyDescent="0.45">
      <c r="A3" s="14" t="s">
        <v>80</v>
      </c>
      <c r="B3" s="139" t="s">
        <v>81</v>
      </c>
      <c r="O3" s="150"/>
    </row>
    <row r="4" spans="1:17" ht="83.15" customHeight="1" x14ac:dyDescent="0.35">
      <c r="A4" s="162" t="s">
        <v>118</v>
      </c>
      <c r="B4" s="140" t="s">
        <v>159</v>
      </c>
      <c r="O4" s="88"/>
    </row>
    <row r="5" spans="1:17" s="19" customFormat="1" ht="38.5" customHeight="1" x14ac:dyDescent="0.45">
      <c r="A5" s="50"/>
      <c r="B5" s="141"/>
      <c r="C5" s="53"/>
      <c r="D5" s="53"/>
      <c r="E5" s="46" t="s">
        <v>83</v>
      </c>
      <c r="F5" s="53"/>
      <c r="G5" s="53"/>
      <c r="H5" s="53"/>
      <c r="I5" s="84" t="s">
        <v>84</v>
      </c>
      <c r="J5" s="53"/>
      <c r="K5" s="46"/>
      <c r="L5" s="53"/>
      <c r="M5" s="53"/>
      <c r="N5" s="53"/>
      <c r="O5" s="153"/>
      <c r="P5" s="53"/>
    </row>
    <row r="6" spans="1:17" ht="34" customHeight="1" x14ac:dyDescent="0.45">
      <c r="A6" s="14" t="s">
        <v>85</v>
      </c>
      <c r="B6" s="139" t="s">
        <v>86</v>
      </c>
      <c r="C6" s="24" t="s">
        <v>87</v>
      </c>
      <c r="D6" s="25" t="s">
        <v>88</v>
      </c>
      <c r="E6" s="25" t="s">
        <v>89</v>
      </c>
      <c r="F6" s="25" t="s">
        <v>90</v>
      </c>
      <c r="G6" s="26"/>
      <c r="H6" s="51"/>
      <c r="I6" s="5" t="s">
        <v>87</v>
      </c>
      <c r="J6" s="6" t="s">
        <v>88</v>
      </c>
      <c r="K6" s="6" t="s">
        <v>89</v>
      </c>
      <c r="L6" s="6" t="s">
        <v>90</v>
      </c>
      <c r="M6" s="6"/>
      <c r="N6" s="23" t="s">
        <v>91</v>
      </c>
      <c r="O6" s="74" t="s">
        <v>92</v>
      </c>
      <c r="P6" s="54" t="s">
        <v>93</v>
      </c>
      <c r="Q6" s="54" t="s">
        <v>94</v>
      </c>
    </row>
    <row r="7" spans="1:17" ht="54" customHeight="1" x14ac:dyDescent="0.35">
      <c r="A7" s="65" t="s">
        <v>119</v>
      </c>
      <c r="B7" s="140" t="s">
        <v>159</v>
      </c>
      <c r="C7" s="55">
        <v>0.25</v>
      </c>
      <c r="D7" s="56">
        <v>1</v>
      </c>
      <c r="E7" s="56"/>
      <c r="F7" s="56"/>
      <c r="G7" s="57"/>
      <c r="H7" s="58"/>
      <c r="I7" s="55">
        <v>0.15</v>
      </c>
      <c r="J7" s="56">
        <v>0.3</v>
      </c>
      <c r="K7" s="56"/>
      <c r="L7" s="56"/>
      <c r="M7" s="56"/>
      <c r="N7" s="85">
        <f>IF(M7&lt;&gt;"",M7-G7,(IF(L7&lt;&gt;"",L7-F7,(IF(K7&lt;&gt;"",K7-E7,(IF(J7&lt;&gt;"",J7-D7,(IF(I7&lt;&gt;"",I7-C7,0)))))))))</f>
        <v>-0.7</v>
      </c>
      <c r="O7" s="88">
        <f>MAX(I7:M7)</f>
        <v>0.3</v>
      </c>
      <c r="P7" s="164" t="s">
        <v>165</v>
      </c>
      <c r="Q7" s="48"/>
    </row>
    <row r="8" spans="1:17" ht="57.65" customHeight="1" x14ac:dyDescent="0.35">
      <c r="A8" s="65" t="s">
        <v>120</v>
      </c>
      <c r="B8" s="140" t="s">
        <v>159</v>
      </c>
      <c r="C8" s="55"/>
      <c r="D8" s="56">
        <v>0.25</v>
      </c>
      <c r="E8" s="56">
        <v>0.75</v>
      </c>
      <c r="F8" s="56">
        <v>1</v>
      </c>
      <c r="G8" s="57"/>
      <c r="H8" s="58"/>
      <c r="I8" s="55">
        <v>0</v>
      </c>
      <c r="J8" s="56">
        <v>0.1</v>
      </c>
      <c r="K8" s="56"/>
      <c r="L8" s="56"/>
      <c r="M8" s="56"/>
      <c r="N8" s="85">
        <f t="shared" ref="N8:N9" si="0">IF(M8&lt;&gt;"",M8-G8,(IF(L8&lt;&gt;"",L8-F8,(IF(K8&lt;&gt;"",K8-E8,(IF(J8&lt;&gt;"",J8-D8,(IF(I8&lt;&gt;"",I8-C8,0)))))))))</f>
        <v>-0.15</v>
      </c>
      <c r="O8" s="88">
        <f t="shared" ref="O8" si="1">MAX(I8:M8)</f>
        <v>0.1</v>
      </c>
      <c r="P8" s="164" t="s">
        <v>166</v>
      </c>
      <c r="Q8" s="48"/>
    </row>
    <row r="9" spans="1:17" ht="36.75" customHeight="1" x14ac:dyDescent="0.35">
      <c r="A9" s="65"/>
      <c r="B9" s="149"/>
      <c r="C9" s="55"/>
      <c r="D9" s="56"/>
      <c r="E9" s="56"/>
      <c r="F9" s="56"/>
      <c r="G9" s="57"/>
      <c r="H9" s="58"/>
      <c r="I9" s="55"/>
      <c r="J9" s="56"/>
      <c r="K9" s="56"/>
      <c r="L9" s="56"/>
      <c r="M9" s="56"/>
      <c r="N9" s="85">
        <f t="shared" si="0"/>
        <v>0</v>
      </c>
      <c r="O9" s="88"/>
      <c r="P9" s="48"/>
      <c r="Q9" s="48"/>
    </row>
    <row r="10" spans="1:17" ht="46.5" customHeight="1" thickBot="1" x14ac:dyDescent="0.5">
      <c r="E10" s="46" t="s">
        <v>97</v>
      </c>
      <c r="F10" s="47"/>
      <c r="G10" s="47"/>
      <c r="H10" s="47"/>
      <c r="I10" s="84" t="s">
        <v>98</v>
      </c>
      <c r="J10" s="47"/>
      <c r="K10" s="46"/>
    </row>
    <row r="11" spans="1:17" ht="32.15" customHeight="1" x14ac:dyDescent="0.45">
      <c r="A11" s="62" t="s">
        <v>5</v>
      </c>
      <c r="B11" s="144" t="s">
        <v>86</v>
      </c>
      <c r="C11" s="24" t="s">
        <v>87</v>
      </c>
      <c r="D11" s="25" t="s">
        <v>88</v>
      </c>
      <c r="E11" s="25" t="s">
        <v>89</v>
      </c>
      <c r="F11" s="25" t="s">
        <v>90</v>
      </c>
      <c r="G11" s="26"/>
      <c r="H11" s="63"/>
      <c r="I11" s="5" t="s">
        <v>87</v>
      </c>
      <c r="J11" s="6" t="s">
        <v>88</v>
      </c>
      <c r="K11" s="6" t="s">
        <v>89</v>
      </c>
      <c r="L11" s="6" t="s">
        <v>90</v>
      </c>
      <c r="M11" s="73"/>
      <c r="N11" s="74" t="s">
        <v>91</v>
      </c>
      <c r="P11" s="54" t="s">
        <v>93</v>
      </c>
      <c r="Q11" s="54" t="s">
        <v>94</v>
      </c>
    </row>
    <row r="12" spans="1:17" ht="36.65" customHeight="1" x14ac:dyDescent="0.35">
      <c r="A12" s="65" t="s">
        <v>121</v>
      </c>
      <c r="B12" s="140" t="s">
        <v>159</v>
      </c>
      <c r="C12" s="31"/>
      <c r="D12" s="32" t="s">
        <v>101</v>
      </c>
      <c r="E12" s="32"/>
      <c r="F12" s="32"/>
      <c r="G12" s="33"/>
      <c r="H12" s="64"/>
      <c r="I12" s="31"/>
      <c r="J12" s="32"/>
      <c r="K12" s="32"/>
      <c r="L12" s="32"/>
      <c r="M12" s="75"/>
      <c r="N12" s="85">
        <f>IF(COUNTIF(I12:M12,"yes")&gt;0,1,(IF(OR(AND(C12="x",I12="no"),(AND(D12="x",J12="no")),(AND(E12="x",K12="no")),(AND(F12="x",L12="no")),(AND(G12="x",M12="no")))=FALSE,2,3)))</f>
        <v>2</v>
      </c>
      <c r="P12" s="48"/>
      <c r="Q12" s="48"/>
    </row>
    <row r="13" spans="1:17" ht="27.65" customHeight="1" x14ac:dyDescent="0.35">
      <c r="A13" s="65" t="s">
        <v>122</v>
      </c>
      <c r="B13" s="140" t="s">
        <v>159</v>
      </c>
      <c r="C13" s="31"/>
      <c r="D13" s="32"/>
      <c r="E13" s="32"/>
      <c r="F13" s="32" t="s">
        <v>101</v>
      </c>
      <c r="G13" s="33"/>
      <c r="H13" s="64"/>
      <c r="I13" s="31"/>
      <c r="J13" s="32"/>
      <c r="K13" s="32"/>
      <c r="L13" s="32"/>
      <c r="M13" s="75"/>
      <c r="N13" s="85">
        <f t="shared" ref="N13:N15" si="2">IF(COUNTIF(I13:M13,"yes")&gt;0,1,(IF(OR(AND(C13="x",I13="no"),(AND(D13="x",J13="no")),(AND(E13="x",K13="no")),(AND(F13="x",L13="no")),(AND(G13="x",M13="no")))=FALSE,2,3)))</f>
        <v>2</v>
      </c>
      <c r="P13" s="48"/>
      <c r="Q13" s="48"/>
    </row>
    <row r="14" spans="1:17" ht="27.65" customHeight="1" x14ac:dyDescent="0.35">
      <c r="A14" s="65"/>
      <c r="B14" s="149"/>
      <c r="C14" s="31"/>
      <c r="D14" s="32"/>
      <c r="E14" s="32"/>
      <c r="F14" s="32"/>
      <c r="G14" s="33"/>
      <c r="H14" s="64"/>
      <c r="I14" s="31"/>
      <c r="J14" s="32"/>
      <c r="K14" s="32"/>
      <c r="L14" s="32"/>
      <c r="M14" s="75"/>
      <c r="N14" s="85">
        <f t="shared" si="2"/>
        <v>2</v>
      </c>
      <c r="P14" s="48"/>
      <c r="Q14" s="48"/>
    </row>
    <row r="15" spans="1:17" ht="33" customHeight="1" x14ac:dyDescent="0.35">
      <c r="A15" s="65"/>
      <c r="B15" s="140"/>
      <c r="C15" s="34"/>
      <c r="D15" s="35"/>
      <c r="E15" s="35"/>
      <c r="F15" s="35"/>
      <c r="G15" s="36"/>
      <c r="H15" s="64"/>
      <c r="I15" s="34"/>
      <c r="J15" s="35"/>
      <c r="K15" s="35"/>
      <c r="L15" s="35"/>
      <c r="M15" s="76"/>
      <c r="N15" s="85">
        <f t="shared" si="2"/>
        <v>2</v>
      </c>
      <c r="P15" s="48"/>
      <c r="Q15" s="48"/>
    </row>
    <row r="17" spans="1:17" s="19" customFormat="1" ht="38.15" customHeight="1" thickBot="1" x14ac:dyDescent="0.5">
      <c r="B17" s="141"/>
      <c r="C17" s="21"/>
      <c r="D17" s="46"/>
      <c r="E17" s="46" t="s">
        <v>104</v>
      </c>
      <c r="F17" s="46"/>
      <c r="G17" s="46"/>
      <c r="H17" s="46"/>
      <c r="I17" s="46"/>
      <c r="J17" s="46"/>
      <c r="K17" s="46" t="s">
        <v>105</v>
      </c>
      <c r="L17" s="46"/>
      <c r="M17" s="21"/>
      <c r="O17" s="150"/>
    </row>
    <row r="18" spans="1:17" ht="32.15" customHeight="1" thickBot="1" x14ac:dyDescent="0.5">
      <c r="A18" s="62" t="s">
        <v>106</v>
      </c>
      <c r="B18" s="145"/>
      <c r="C18" s="27" t="s">
        <v>87</v>
      </c>
      <c r="D18" s="28" t="s">
        <v>88</v>
      </c>
      <c r="E18" s="28" t="s">
        <v>89</v>
      </c>
      <c r="F18" s="28" t="s">
        <v>90</v>
      </c>
      <c r="G18" s="29" t="s">
        <v>99</v>
      </c>
      <c r="H18" s="30" t="s">
        <v>107</v>
      </c>
      <c r="I18" s="5" t="s">
        <v>87</v>
      </c>
      <c r="J18" s="6" t="s">
        <v>88</v>
      </c>
      <c r="K18" s="6" t="s">
        <v>89</v>
      </c>
      <c r="L18" s="6" t="s">
        <v>90</v>
      </c>
      <c r="M18" s="6" t="s">
        <v>99</v>
      </c>
      <c r="N18" s="7" t="s">
        <v>107</v>
      </c>
      <c r="O18" s="18" t="s">
        <v>91</v>
      </c>
      <c r="P18" s="54" t="s">
        <v>93</v>
      </c>
      <c r="Q18" s="54" t="s">
        <v>94</v>
      </c>
    </row>
    <row r="19" spans="1:17" ht="18" customHeight="1" thickBot="1" x14ac:dyDescent="0.4">
      <c r="A19" t="s">
        <v>108</v>
      </c>
      <c r="C19" s="8"/>
      <c r="D19" s="9"/>
      <c r="E19" s="9"/>
      <c r="F19" s="9"/>
      <c r="G19" s="9"/>
      <c r="H19" s="10">
        <f>SUM(C19:G19)</f>
        <v>0</v>
      </c>
      <c r="I19" s="4"/>
      <c r="J19" s="3"/>
      <c r="K19" s="3"/>
      <c r="L19" s="3"/>
      <c r="M19" s="3"/>
      <c r="N19" s="12">
        <f>SUM(I19:M19)</f>
        <v>0</v>
      </c>
      <c r="O19" s="56">
        <f>IFERROR(N19/H19,0)</f>
        <v>0</v>
      </c>
      <c r="P19" s="48"/>
      <c r="Q19" s="48"/>
    </row>
    <row r="20" spans="1:17" ht="15" thickBot="1" x14ac:dyDescent="0.4">
      <c r="A20" t="s">
        <v>109</v>
      </c>
      <c r="C20" s="4"/>
      <c r="D20" s="3"/>
      <c r="E20" s="3"/>
      <c r="F20" s="3"/>
      <c r="G20" s="3"/>
      <c r="H20" s="10">
        <f t="shared" ref="H20:H21" si="3">SUM(C20:G20)</f>
        <v>0</v>
      </c>
      <c r="I20" s="4"/>
      <c r="J20" s="3"/>
      <c r="K20" s="3"/>
      <c r="L20" s="3"/>
      <c r="M20" s="3"/>
      <c r="N20" s="12">
        <f t="shared" ref="N20:N22" si="4">SUM(I20:M20)</f>
        <v>0</v>
      </c>
      <c r="O20" s="56">
        <f t="shared" ref="O20:O22" si="5">IFERROR(N20/H20,0)</f>
        <v>0</v>
      </c>
      <c r="P20" s="48"/>
      <c r="Q20" s="48"/>
    </row>
    <row r="21" spans="1:17" x14ac:dyDescent="0.35">
      <c r="A21" t="s">
        <v>110</v>
      </c>
      <c r="C21" s="15"/>
      <c r="D21" s="16"/>
      <c r="E21" s="16"/>
      <c r="F21" s="16"/>
      <c r="G21" s="16"/>
      <c r="H21" s="37">
        <f t="shared" si="3"/>
        <v>0</v>
      </c>
      <c r="I21" s="15"/>
      <c r="J21" s="16"/>
      <c r="K21" s="16"/>
      <c r="L21" s="16"/>
      <c r="M21" s="16"/>
      <c r="N21" s="38">
        <f t="shared" si="4"/>
        <v>0</v>
      </c>
      <c r="O21" s="56">
        <f t="shared" si="5"/>
        <v>0</v>
      </c>
      <c r="P21" s="48"/>
      <c r="Q21" s="48"/>
    </row>
    <row r="22" spans="1:17" ht="15" thickBot="1" x14ac:dyDescent="0.4">
      <c r="A22" s="22" t="s">
        <v>111</v>
      </c>
      <c r="B22" s="146"/>
      <c r="C22" s="39">
        <f>SUM(C19:C21)</f>
        <v>0</v>
      </c>
      <c r="D22" s="40">
        <f t="shared" ref="D22:G22" si="6">SUM(D19:D21)</f>
        <v>0</v>
      </c>
      <c r="E22" s="40">
        <f t="shared" si="6"/>
        <v>0</v>
      </c>
      <c r="F22" s="40">
        <f t="shared" si="6"/>
        <v>0</v>
      </c>
      <c r="G22" s="41">
        <f t="shared" si="6"/>
        <v>0</v>
      </c>
      <c r="H22" s="42">
        <f>SUM(C22:G22)</f>
        <v>0</v>
      </c>
      <c r="I22" s="43">
        <f>SUM(I19:I21)</f>
        <v>0</v>
      </c>
      <c r="J22" s="44">
        <f t="shared" ref="J22:M22" si="7">SUM(J19:J21)</f>
        <v>0</v>
      </c>
      <c r="K22" s="44">
        <f t="shared" si="7"/>
        <v>0</v>
      </c>
      <c r="L22" s="44">
        <f t="shared" si="7"/>
        <v>0</v>
      </c>
      <c r="M22" s="44">
        <f t="shared" si="7"/>
        <v>0</v>
      </c>
      <c r="N22" s="45">
        <f t="shared" si="4"/>
        <v>0</v>
      </c>
      <c r="O22" s="56">
        <f t="shared" si="5"/>
        <v>0</v>
      </c>
      <c r="P22" s="48"/>
      <c r="Q22" s="48"/>
    </row>
    <row r="23" spans="1:17" s="19" customFormat="1" ht="38.15" customHeight="1" thickTop="1" thickBot="1" x14ac:dyDescent="0.5">
      <c r="B23" s="141"/>
      <c r="C23" s="21"/>
      <c r="D23" s="21"/>
      <c r="E23" s="46" t="s">
        <v>112</v>
      </c>
      <c r="F23" s="46"/>
      <c r="G23" s="46"/>
      <c r="H23" s="46"/>
      <c r="I23" s="46"/>
      <c r="J23" s="46"/>
      <c r="K23" s="46" t="s">
        <v>113</v>
      </c>
      <c r="L23" s="46"/>
      <c r="M23" s="21"/>
      <c r="N23" s="21"/>
      <c r="O23" s="150"/>
    </row>
    <row r="24" spans="1:17" ht="32.15" customHeight="1" thickBot="1" x14ac:dyDescent="0.5">
      <c r="A24" s="62" t="s">
        <v>114</v>
      </c>
      <c r="B24" s="145"/>
      <c r="C24" s="27" t="s">
        <v>87</v>
      </c>
      <c r="D24" s="28" t="s">
        <v>88</v>
      </c>
      <c r="E24" s="28" t="s">
        <v>89</v>
      </c>
      <c r="F24" s="28" t="s">
        <v>90</v>
      </c>
      <c r="G24" s="29" t="s">
        <v>99</v>
      </c>
      <c r="H24" s="30" t="s">
        <v>107</v>
      </c>
      <c r="I24" s="5" t="s">
        <v>87</v>
      </c>
      <c r="J24" s="6" t="s">
        <v>88</v>
      </c>
      <c r="K24" s="6" t="s">
        <v>89</v>
      </c>
      <c r="L24" s="6" t="s">
        <v>90</v>
      </c>
      <c r="M24" s="6" t="s">
        <v>99</v>
      </c>
      <c r="N24" s="7" t="s">
        <v>107</v>
      </c>
      <c r="O24" s="18" t="s">
        <v>91</v>
      </c>
      <c r="P24" s="54" t="s">
        <v>93</v>
      </c>
      <c r="Q24" s="54" t="s">
        <v>94</v>
      </c>
    </row>
    <row r="25" spans="1:17" x14ac:dyDescent="0.35">
      <c r="A25" t="s">
        <v>115</v>
      </c>
      <c r="C25" s="8"/>
      <c r="D25" s="9"/>
      <c r="E25" s="9"/>
      <c r="F25" s="9"/>
      <c r="G25" s="9"/>
      <c r="H25" s="11">
        <f t="shared" ref="H25:H26" si="8">SUM(C25:G25)</f>
        <v>0</v>
      </c>
      <c r="I25" s="8"/>
      <c r="J25" s="9"/>
      <c r="K25" s="9"/>
      <c r="L25" s="9"/>
      <c r="M25" s="9"/>
      <c r="N25" s="11">
        <f t="shared" ref="N25:N26" si="9">SUM(I25:M25)</f>
        <v>0</v>
      </c>
      <c r="O25" s="56">
        <f t="shared" ref="O25:O27" si="10">IFERROR(N25/H25,0)</f>
        <v>0</v>
      </c>
      <c r="P25" s="48"/>
      <c r="Q25" s="48"/>
    </row>
    <row r="26" spans="1:17" x14ac:dyDescent="0.35">
      <c r="A26" t="s">
        <v>116</v>
      </c>
      <c r="C26" s="15"/>
      <c r="D26" s="16"/>
      <c r="E26" s="16"/>
      <c r="F26" s="16"/>
      <c r="G26" s="16"/>
      <c r="H26" s="17">
        <f t="shared" si="8"/>
        <v>0</v>
      </c>
      <c r="I26" s="15"/>
      <c r="J26" s="16"/>
      <c r="K26" s="16"/>
      <c r="L26" s="16"/>
      <c r="M26" s="16"/>
      <c r="N26" s="17">
        <f t="shared" si="9"/>
        <v>0</v>
      </c>
      <c r="O26" s="56">
        <f t="shared" si="10"/>
        <v>0</v>
      </c>
      <c r="P26" s="48"/>
      <c r="Q26" s="48"/>
    </row>
    <row r="27" spans="1:17" ht="15" thickBot="1" x14ac:dyDescent="0.4">
      <c r="A27" s="22" t="s">
        <v>117</v>
      </c>
      <c r="B27" s="146"/>
      <c r="C27" s="39">
        <f>SUM(C23:C26)</f>
        <v>0</v>
      </c>
      <c r="D27" s="40">
        <f t="shared" ref="D27:G27" si="11">SUM(D23:D26)</f>
        <v>0</v>
      </c>
      <c r="E27" s="40">
        <f t="shared" si="11"/>
        <v>0</v>
      </c>
      <c r="F27" s="40">
        <f t="shared" si="11"/>
        <v>0</v>
      </c>
      <c r="G27" s="41">
        <f t="shared" si="11"/>
        <v>0</v>
      </c>
      <c r="H27" s="42">
        <f>SUM(C27:G27)</f>
        <v>0</v>
      </c>
      <c r="I27" s="43">
        <f>SUM(I23:I26)</f>
        <v>0</v>
      </c>
      <c r="J27" s="44">
        <f t="shared" ref="J27:M27" si="12">SUM(J23:J26)</f>
        <v>0</v>
      </c>
      <c r="K27" s="44">
        <f t="shared" si="12"/>
        <v>0</v>
      </c>
      <c r="L27" s="44">
        <f t="shared" si="12"/>
        <v>0</v>
      </c>
      <c r="M27" s="44">
        <f t="shared" si="12"/>
        <v>0</v>
      </c>
      <c r="N27" s="45">
        <f>SUM(I27:M27)</f>
        <v>0</v>
      </c>
      <c r="O27" s="56">
        <f t="shared" si="10"/>
        <v>0</v>
      </c>
      <c r="P27" s="48"/>
      <c r="Q27" s="48"/>
    </row>
    <row r="28" spans="1:17" ht="15" thickTop="1" x14ac:dyDescent="0.35"/>
  </sheetData>
  <conditionalFormatting sqref="I7">
    <cfRule type="expression" dxfId="419" priority="261">
      <formula>I7-C7&gt;=-0.1</formula>
    </cfRule>
    <cfRule type="expression" dxfId="418" priority="260" stopIfTrue="1">
      <formula>I7-C7&lt;-0.1</formula>
    </cfRule>
    <cfRule type="expression" dxfId="417" priority="259" stopIfTrue="1">
      <formula>I7-C7&lt;=-0.2</formula>
    </cfRule>
    <cfRule type="iconSet" priority="257">
      <iconSet iconSet="5Quarters">
        <cfvo type="percent" val="0"/>
        <cfvo type="num" val="0.25"/>
        <cfvo type="num" val="0.5"/>
        <cfvo type="num" val="0.75"/>
        <cfvo type="num" val="1"/>
      </iconSet>
    </cfRule>
    <cfRule type="containsBlanks" priority="258" stopIfTrue="1">
      <formula>LEN(TRIM(I7))=0</formula>
    </cfRule>
  </conditionalFormatting>
  <conditionalFormatting sqref="I8">
    <cfRule type="containsBlanks" priority="238" stopIfTrue="1">
      <formula>LEN(TRIM(I8))=0</formula>
    </cfRule>
    <cfRule type="iconSet" priority="237">
      <iconSet iconSet="5Quarters">
        <cfvo type="percent" val="0"/>
        <cfvo type="num" val="0.25"/>
        <cfvo type="num" val="0.5"/>
        <cfvo type="num" val="0.75"/>
        <cfvo type="num" val="1"/>
      </iconSet>
    </cfRule>
    <cfRule type="expression" dxfId="416" priority="241">
      <formula>I8-C8&gt;=-0.1</formula>
    </cfRule>
    <cfRule type="expression" dxfId="415" priority="240" stopIfTrue="1">
      <formula>I8-C8&lt;-0.1</formula>
    </cfRule>
    <cfRule type="expression" dxfId="414" priority="239" stopIfTrue="1">
      <formula>I8-C8&lt;=-0.2</formula>
    </cfRule>
  </conditionalFormatting>
  <conditionalFormatting sqref="I9">
    <cfRule type="expression" dxfId="413" priority="236">
      <formula>I9-C9&gt;=-0.1</formula>
    </cfRule>
    <cfRule type="expression" dxfId="412" priority="235" stopIfTrue="1">
      <formula>I9-C9&lt;-0.1</formula>
    </cfRule>
    <cfRule type="containsBlanks" priority="233" stopIfTrue="1">
      <formula>LEN(TRIM(I9))=0</formula>
    </cfRule>
    <cfRule type="iconSet" priority="232">
      <iconSet iconSet="5Quarters">
        <cfvo type="percent" val="0"/>
        <cfvo type="num" val="0.25"/>
        <cfvo type="num" val="0.5"/>
        <cfvo type="num" val="0.75"/>
        <cfvo type="num" val="1"/>
      </iconSet>
    </cfRule>
    <cfRule type="expression" dxfId="411" priority="234" stopIfTrue="1">
      <formula>I9-C9&lt;=-0.2</formula>
    </cfRule>
  </conditionalFormatting>
  <conditionalFormatting sqref="I12:I15">
    <cfRule type="expression" dxfId="410" priority="74">
      <formula>AND(C12="x", I12="no")</formula>
    </cfRule>
  </conditionalFormatting>
  <conditionalFormatting sqref="I12:M15">
    <cfRule type="expression" priority="7" stopIfTrue="1">
      <formula>I12=""</formula>
    </cfRule>
    <cfRule type="expression" priority="8" stopIfTrue="1">
      <formula>(J12&lt;&gt;"")</formula>
    </cfRule>
    <cfRule type="expression" dxfId="409" priority="9" stopIfTrue="1">
      <formula>I12="yes"</formula>
    </cfRule>
  </conditionalFormatting>
  <conditionalFormatting sqref="J7">
    <cfRule type="expression" dxfId="408" priority="269" stopIfTrue="1">
      <formula>J7-D7&lt;-0.1</formula>
    </cfRule>
    <cfRule type="expression" dxfId="407" priority="270">
      <formula>J7-D7&gt;=-0.1</formula>
    </cfRule>
    <cfRule type="expression" dxfId="406" priority="268" stopIfTrue="1">
      <formula>J7-D7&lt;=-0.2</formula>
    </cfRule>
    <cfRule type="containsBlanks" priority="267" stopIfTrue="1">
      <formula>LEN(TRIM(J7))=0</formula>
    </cfRule>
    <cfRule type="iconSet" priority="262">
      <iconSet iconSet="5Quarters">
        <cfvo type="percent" val="0"/>
        <cfvo type="num" val="0.25"/>
        <cfvo type="num" val="0.5"/>
        <cfvo type="num" val="0.75"/>
        <cfvo type="num" val="1"/>
      </iconSet>
    </cfRule>
  </conditionalFormatting>
  <conditionalFormatting sqref="J8">
    <cfRule type="containsBlanks" priority="213" stopIfTrue="1">
      <formula>LEN(TRIM(J8))=0</formula>
    </cfRule>
    <cfRule type="iconSet" priority="212">
      <iconSet iconSet="5Quarters">
        <cfvo type="percent" val="0"/>
        <cfvo type="num" val="0.25"/>
        <cfvo type="num" val="0.5"/>
        <cfvo type="num" val="0.75"/>
        <cfvo type="num" val="1"/>
      </iconSet>
    </cfRule>
    <cfRule type="expression" dxfId="405" priority="216">
      <formula>J8-D8&gt;=-0.1</formula>
    </cfRule>
    <cfRule type="expression" dxfId="404" priority="215" stopIfTrue="1">
      <formula>J8-D8&lt;-0.1</formula>
    </cfRule>
    <cfRule type="expression" dxfId="403" priority="214" stopIfTrue="1">
      <formula>J8-D8&lt;=-0.2</formula>
    </cfRule>
  </conditionalFormatting>
  <conditionalFormatting sqref="J9">
    <cfRule type="expression" dxfId="402" priority="221">
      <formula>J9-D9&gt;=-0.1</formula>
    </cfRule>
    <cfRule type="expression" dxfId="401" priority="219" stopIfTrue="1">
      <formula>J9-D9&lt;=-0.2</formula>
    </cfRule>
    <cfRule type="containsBlanks" priority="218" stopIfTrue="1">
      <formula>LEN(TRIM(J9))=0</formula>
    </cfRule>
    <cfRule type="iconSet" priority="217">
      <iconSet iconSet="5Quarters">
        <cfvo type="percent" val="0"/>
        <cfvo type="num" val="0.25"/>
        <cfvo type="num" val="0.5"/>
        <cfvo type="num" val="0.75"/>
        <cfvo type="num" val="1"/>
      </iconSet>
    </cfRule>
    <cfRule type="expression" dxfId="400" priority="220" stopIfTrue="1">
      <formula>J9-D9&lt;-0.1</formula>
    </cfRule>
  </conditionalFormatting>
  <conditionalFormatting sqref="J12:J15">
    <cfRule type="expression" dxfId="399" priority="58">
      <formula>AND(OR(C12="x",D12="x"), J12="no")</formula>
    </cfRule>
  </conditionalFormatting>
  <conditionalFormatting sqref="K7">
    <cfRule type="expression" dxfId="398" priority="255" stopIfTrue="1">
      <formula>K7-E7&lt;-0.1</formula>
    </cfRule>
    <cfRule type="expression" dxfId="397" priority="254" stopIfTrue="1">
      <formula>K7-E7&lt;=-0.2</formula>
    </cfRule>
    <cfRule type="containsBlanks" priority="253" stopIfTrue="1">
      <formula>LEN(TRIM(K7))=0</formula>
    </cfRule>
    <cfRule type="iconSet" priority="252">
      <iconSet iconSet="5Quarters">
        <cfvo type="percent" val="0"/>
        <cfvo type="num" val="0.25"/>
        <cfvo type="num" val="0.5"/>
        <cfvo type="num" val="0.75"/>
        <cfvo type="num" val="1"/>
      </iconSet>
    </cfRule>
    <cfRule type="expression" dxfId="396" priority="256">
      <formula>K7-E7&gt;=-0.1</formula>
    </cfRule>
  </conditionalFormatting>
  <conditionalFormatting sqref="K8">
    <cfRule type="iconSet" priority="207">
      <iconSet iconSet="5Quarters">
        <cfvo type="percent" val="0"/>
        <cfvo type="num" val="0.25"/>
        <cfvo type="num" val="0.5"/>
        <cfvo type="num" val="0.75"/>
        <cfvo type="num" val="1"/>
      </iconSet>
    </cfRule>
    <cfRule type="containsBlanks" priority="208" stopIfTrue="1">
      <formula>LEN(TRIM(K8))=0</formula>
    </cfRule>
    <cfRule type="expression" dxfId="395" priority="209" stopIfTrue="1">
      <formula>K8-E8&lt;=-0.2</formula>
    </cfRule>
    <cfRule type="expression" dxfId="394" priority="210" stopIfTrue="1">
      <formula>K8-E8&lt;-0.1</formula>
    </cfRule>
    <cfRule type="expression" dxfId="393" priority="211">
      <formula>K8-E8&gt;=-0.1</formula>
    </cfRule>
  </conditionalFormatting>
  <conditionalFormatting sqref="K9">
    <cfRule type="containsBlanks" priority="203" stopIfTrue="1">
      <formula>LEN(TRIM(K9))=0</formula>
    </cfRule>
    <cfRule type="expression" dxfId="392" priority="204" stopIfTrue="1">
      <formula>K9-E9&lt;=-0.2</formula>
    </cfRule>
    <cfRule type="expression" dxfId="391" priority="205" stopIfTrue="1">
      <formula>K9-E9&lt;-0.1</formula>
    </cfRule>
    <cfRule type="expression" dxfId="390" priority="206">
      <formula>K9-E9&gt;=-0.1</formula>
    </cfRule>
    <cfRule type="iconSet" priority="202">
      <iconSet iconSet="5Quarters">
        <cfvo type="percent" val="0"/>
        <cfvo type="num" val="0.25"/>
        <cfvo type="num" val="0.5"/>
        <cfvo type="num" val="0.75"/>
        <cfvo type="num" val="1"/>
      </iconSet>
    </cfRule>
  </conditionalFormatting>
  <conditionalFormatting sqref="K12:K15">
    <cfRule type="expression" dxfId="389" priority="42">
      <formula>AND(OR(C12="x", D12="x",E12="x"), K12="no")</formula>
    </cfRule>
  </conditionalFormatting>
  <conditionalFormatting sqref="L7">
    <cfRule type="expression" dxfId="388" priority="250" stopIfTrue="1">
      <formula>L7-F7&lt;-0.1</formula>
    </cfRule>
    <cfRule type="expression" dxfId="387" priority="251">
      <formula>L7-F7&gt;=-0.1</formula>
    </cfRule>
    <cfRule type="iconSet" priority="247">
      <iconSet iconSet="5Quarters">
        <cfvo type="percent" val="0"/>
        <cfvo type="num" val="0.25"/>
        <cfvo type="num" val="0.5"/>
        <cfvo type="num" val="0.75"/>
        <cfvo type="num" val="1"/>
      </iconSet>
    </cfRule>
    <cfRule type="containsBlanks" priority="248" stopIfTrue="1">
      <formula>LEN(TRIM(L7))=0</formula>
    </cfRule>
    <cfRule type="expression" dxfId="386" priority="249" stopIfTrue="1">
      <formula>L7-F7&lt;=-0.2</formula>
    </cfRule>
  </conditionalFormatting>
  <conditionalFormatting sqref="L8">
    <cfRule type="expression" dxfId="385" priority="186">
      <formula>L8-F8&gt;=-0.1</formula>
    </cfRule>
    <cfRule type="expression" dxfId="384" priority="184" stopIfTrue="1">
      <formula>L8-F8&lt;=-0.2</formula>
    </cfRule>
    <cfRule type="expression" dxfId="383" priority="185" stopIfTrue="1">
      <formula>L8-F8&lt;-0.1</formula>
    </cfRule>
    <cfRule type="containsBlanks" priority="183" stopIfTrue="1">
      <formula>LEN(TRIM(L8))=0</formula>
    </cfRule>
    <cfRule type="iconSet" priority="182">
      <iconSet iconSet="5Quarters">
        <cfvo type="percent" val="0"/>
        <cfvo type="num" val="0.25"/>
        <cfvo type="num" val="0.5"/>
        <cfvo type="num" val="0.75"/>
        <cfvo type="num" val="1"/>
      </iconSet>
    </cfRule>
  </conditionalFormatting>
  <conditionalFormatting sqref="L9">
    <cfRule type="expression" dxfId="382" priority="191">
      <formula>L9-F9&gt;=-0.1</formula>
    </cfRule>
    <cfRule type="containsBlanks" priority="188" stopIfTrue="1">
      <formula>LEN(TRIM(L9))=0</formula>
    </cfRule>
    <cfRule type="expression" dxfId="381" priority="189" stopIfTrue="1">
      <formula>L9-F9&lt;=-0.2</formula>
    </cfRule>
    <cfRule type="expression" dxfId="380" priority="190" stopIfTrue="1">
      <formula>L9-F9&lt;-0.1</formula>
    </cfRule>
    <cfRule type="iconSet" priority="187">
      <iconSet iconSet="5Quarters">
        <cfvo type="percent" val="0"/>
        <cfvo type="num" val="0.25"/>
        <cfvo type="num" val="0.5"/>
        <cfvo type="num" val="0.75"/>
        <cfvo type="num" val="1"/>
      </iconSet>
    </cfRule>
  </conditionalFormatting>
  <conditionalFormatting sqref="L12:L15">
    <cfRule type="expression" dxfId="379" priority="26">
      <formula>AND(OR(C12="x", D12="x", E12="x",F12="x"), L12="no")</formula>
    </cfRule>
  </conditionalFormatting>
  <conditionalFormatting sqref="M7">
    <cfRule type="expression" dxfId="378" priority="246">
      <formula>M7-G7&gt;=-0.1</formula>
    </cfRule>
    <cfRule type="iconSet" priority="242">
      <iconSet iconSet="5Quarters">
        <cfvo type="percent" val="0"/>
        <cfvo type="num" val="0.25"/>
        <cfvo type="num" val="0.5"/>
        <cfvo type="num" val="0.75"/>
        <cfvo type="num" val="1"/>
      </iconSet>
    </cfRule>
    <cfRule type="containsBlanks" priority="243" stopIfTrue="1">
      <formula>LEN(TRIM(M7))=0</formula>
    </cfRule>
    <cfRule type="expression" dxfId="377" priority="244" stopIfTrue="1">
      <formula>M7-G7&lt;=-0.2</formula>
    </cfRule>
    <cfRule type="expression" dxfId="376" priority="245" stopIfTrue="1">
      <formula>M7-G7&lt;-0.1</formula>
    </cfRule>
  </conditionalFormatting>
  <conditionalFormatting sqref="M8">
    <cfRule type="expression" dxfId="375" priority="181">
      <formula>M8-G8&gt;=-0.1</formula>
    </cfRule>
    <cfRule type="expression" dxfId="374" priority="180" stopIfTrue="1">
      <formula>M8-G8&lt;-0.1</formula>
    </cfRule>
    <cfRule type="expression" dxfId="373" priority="179" stopIfTrue="1">
      <formula>M8-G8&lt;=-0.2</formula>
    </cfRule>
    <cfRule type="containsBlanks" priority="178" stopIfTrue="1">
      <formula>LEN(TRIM(M8))=0</formula>
    </cfRule>
    <cfRule type="iconSet" priority="177">
      <iconSet iconSet="5Quarters">
        <cfvo type="percent" val="0"/>
        <cfvo type="num" val="0.25"/>
        <cfvo type="num" val="0.5"/>
        <cfvo type="num" val="0.75"/>
        <cfvo type="num" val="1"/>
      </iconSet>
    </cfRule>
  </conditionalFormatting>
  <conditionalFormatting sqref="M9">
    <cfRule type="expression" dxfId="372" priority="176">
      <formula>M9-G9&gt;=-0.1</formula>
    </cfRule>
    <cfRule type="expression" dxfId="371" priority="175" stopIfTrue="1">
      <formula>M9-G9&lt;-0.1</formula>
    </cfRule>
    <cfRule type="expression" dxfId="370" priority="174" stopIfTrue="1">
      <formula>M9-G9&lt;=-0.2</formula>
    </cfRule>
    <cfRule type="containsBlanks" priority="173" stopIfTrue="1">
      <formula>LEN(TRIM(M9))=0</formula>
    </cfRule>
    <cfRule type="iconSet" priority="172">
      <iconSet iconSet="5Quarters">
        <cfvo type="percent" val="0"/>
        <cfvo type="num" val="0.25"/>
        <cfvo type="num" val="0.5"/>
        <cfvo type="num" val="0.75"/>
        <cfvo type="num" val="1"/>
      </iconSet>
    </cfRule>
  </conditionalFormatting>
  <conditionalFormatting sqref="M12:M15">
    <cfRule type="expression" dxfId="369" priority="10">
      <formula>AND(OR(C12="x", D12="x", E12="x", F12="x",G12="x"), M12="no")</formula>
    </cfRule>
  </conditionalFormatting>
  <conditionalFormatting sqref="N7:N9">
    <cfRule type="expression" dxfId="368" priority="5" stopIfTrue="1">
      <formula>$A7=""</formula>
    </cfRule>
    <cfRule type="iconSet" priority="703">
      <iconSet iconSet="5Arrows" showValue="0">
        <cfvo type="percent" val="0"/>
        <cfvo type="num" val="-0.2"/>
        <cfvo type="num" val="-0.15"/>
        <cfvo type="num" val="-0.12"/>
        <cfvo type="num" val="-0.1"/>
      </iconSet>
    </cfRule>
  </conditionalFormatting>
  <conditionalFormatting sqref="N12:N15">
    <cfRule type="expression" dxfId="367" priority="1" stopIfTrue="1">
      <formula>$A12=""</formula>
    </cfRule>
  </conditionalFormatting>
  <conditionalFormatting sqref="O19:O22 O25:O27">
    <cfRule type="cellIs" dxfId="366" priority="88" stopIfTrue="1" operator="greaterThan">
      <formula>1</formula>
    </cfRule>
    <cfRule type="dataBar" priority="89">
      <dataBar showValue="0">
        <cfvo type="num" val="0"/>
        <cfvo type="num" val="1"/>
        <color theme="4" tint="0.39997558519241921"/>
      </dataBar>
      <extLst>
        <ext xmlns:x14="http://schemas.microsoft.com/office/spreadsheetml/2009/9/main" uri="{B025F937-C7B1-47D3-B67F-A62EFF666E3E}">
          <x14:id>{FBFB0726-CE30-4FAF-A23E-FFF59B1552B3}</x14:id>
        </ext>
      </extLst>
    </cfRule>
  </conditionalFormatting>
  <dataValidations count="1">
    <dataValidation type="list" allowBlank="1" showInputMessage="1" showErrorMessage="1" sqref="C12:H15" xr:uid="{00000000-0002-0000-0300-000000000000}">
      <formula1>"x"</formula1>
    </dataValidation>
  </dataValidations>
  <hyperlinks>
    <hyperlink ref="A4" r:id="rId1" xr:uid="{2B6E3B45-CE80-4D03-8B0A-44ACCA26C167}"/>
    <hyperlink ref="A2" r:id="rId2" location="objective-2-communicate-to-the-public-policy-makers-and-legislators-around-the-world-the-importance-of-mitigating-ghg-emissions-to-polar-bear-conservation" xr:uid="{51356E2C-595D-4AA0-BB32-A829661DBFA2}"/>
  </hyperlinks>
  <pageMargins left="0.7" right="0.7" top="0.75" bottom="0.75" header="0.3" footer="0.3"/>
  <pageSetup paperSize="9" orientation="portrait" r:id="rId3"/>
  <drawing r:id="rId4"/>
  <extLst>
    <ext xmlns:x14="http://schemas.microsoft.com/office/spreadsheetml/2009/9/main" uri="{78C0D931-6437-407d-A8EE-F0AAD7539E65}">
      <x14:conditionalFormattings>
        <x14:conditionalFormatting xmlns:xm="http://schemas.microsoft.com/office/excel/2006/main">
          <x14:cfRule type="iconSet" priority="3" id="{96EDE75A-2BD3-4A82-A393-7285E2312E41}">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N12:N15</xm:sqref>
        </x14:conditionalFormatting>
        <x14:conditionalFormatting xmlns:xm="http://schemas.microsoft.com/office/excel/2006/main">
          <x14:cfRule type="dataBar" id="{FBFB0726-CE30-4FAF-A23E-FFF59B1552B3}">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O19:O22 O25:O27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'progress-codes'!$A$4:$A$5</xm:f>
          </x14:formula1>
          <xm:sqref>I12:M15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3" tint="0.39997558519241921"/>
  </sheetPr>
  <dimension ref="A1:Q25"/>
  <sheetViews>
    <sheetView topLeftCell="A14" zoomScaleNormal="100" workbookViewId="0">
      <selection activeCell="J10" sqref="J10"/>
    </sheetView>
  </sheetViews>
  <sheetFormatPr defaultColWidth="9.1796875" defaultRowHeight="14.5" x14ac:dyDescent="0.35"/>
  <cols>
    <col min="1" max="1" width="75.1796875" customWidth="1"/>
    <col min="2" max="2" width="18.453125" style="143" customWidth="1"/>
    <col min="3" max="3" width="11.1796875" customWidth="1"/>
    <col min="15" max="15" width="15.1796875" customWidth="1"/>
    <col min="16" max="16" width="81.81640625" customWidth="1"/>
    <col min="17" max="17" width="71.7265625" customWidth="1"/>
  </cols>
  <sheetData>
    <row r="1" spans="1:17" ht="18.5" x14ac:dyDescent="0.45">
      <c r="A1" s="14" t="s">
        <v>0</v>
      </c>
      <c r="B1" s="139" t="s">
        <v>79</v>
      </c>
    </row>
    <row r="2" spans="1:17" s="20" customFormat="1" ht="62.15" customHeight="1" x14ac:dyDescent="0.35">
      <c r="A2" s="162" t="s">
        <v>7</v>
      </c>
      <c r="B2" s="140" t="s">
        <v>159</v>
      </c>
    </row>
    <row r="3" spans="1:17" s="20" customFormat="1" ht="62.15" customHeight="1" x14ac:dyDescent="0.45">
      <c r="A3" s="14" t="s">
        <v>80</v>
      </c>
      <c r="B3" s="139" t="s">
        <v>81</v>
      </c>
    </row>
    <row r="4" spans="1:17" ht="83.15" customHeight="1" x14ac:dyDescent="0.35">
      <c r="A4" s="162" t="s">
        <v>123</v>
      </c>
      <c r="B4" s="140" t="s">
        <v>159</v>
      </c>
      <c r="O4" s="52"/>
    </row>
    <row r="5" spans="1:17" s="19" customFormat="1" ht="52" customHeight="1" x14ac:dyDescent="0.45">
      <c r="A5" s="50"/>
      <c r="B5" s="141"/>
      <c r="C5" s="53"/>
      <c r="D5" s="53"/>
      <c r="E5" s="46" t="s">
        <v>83</v>
      </c>
      <c r="F5" s="53"/>
      <c r="G5" s="53"/>
      <c r="H5" s="53"/>
      <c r="I5" s="84" t="s">
        <v>84</v>
      </c>
      <c r="J5" s="53"/>
      <c r="K5" s="46"/>
      <c r="L5" s="53"/>
      <c r="M5" s="53"/>
      <c r="N5" s="53"/>
      <c r="O5" s="53"/>
      <c r="P5" s="53"/>
    </row>
    <row r="6" spans="1:17" ht="34" customHeight="1" x14ac:dyDescent="0.45">
      <c r="A6" s="14" t="s">
        <v>85</v>
      </c>
      <c r="B6" s="139" t="s">
        <v>86</v>
      </c>
      <c r="C6" s="24" t="s">
        <v>87</v>
      </c>
      <c r="D6" s="25" t="s">
        <v>88</v>
      </c>
      <c r="E6" s="25" t="s">
        <v>89</v>
      </c>
      <c r="F6" s="25" t="s">
        <v>90</v>
      </c>
      <c r="G6" s="26"/>
      <c r="H6" s="51"/>
      <c r="I6" s="5" t="s">
        <v>87</v>
      </c>
      <c r="J6" s="6" t="s">
        <v>88</v>
      </c>
      <c r="K6" s="6" t="s">
        <v>89</v>
      </c>
      <c r="L6" s="6" t="s">
        <v>90</v>
      </c>
      <c r="M6" s="6"/>
      <c r="N6" s="23" t="s">
        <v>91</v>
      </c>
      <c r="O6" s="23" t="s">
        <v>92</v>
      </c>
      <c r="P6" s="54" t="s">
        <v>93</v>
      </c>
      <c r="Q6" s="54" t="s">
        <v>94</v>
      </c>
    </row>
    <row r="7" spans="1:17" ht="67" customHeight="1" x14ac:dyDescent="0.35">
      <c r="A7" s="65" t="s">
        <v>124</v>
      </c>
      <c r="B7" s="140" t="s">
        <v>159</v>
      </c>
      <c r="C7" s="55"/>
      <c r="D7" s="56">
        <v>0.5</v>
      </c>
      <c r="E7" s="56"/>
      <c r="F7" s="56">
        <v>1</v>
      </c>
      <c r="G7" s="57"/>
      <c r="H7" s="58"/>
      <c r="I7" s="55">
        <v>0.05</v>
      </c>
      <c r="J7" s="56">
        <v>0.05</v>
      </c>
      <c r="K7" s="56"/>
      <c r="L7" s="56"/>
      <c r="M7" s="56"/>
      <c r="N7" s="85">
        <f>IF(M7&lt;&gt;"",M7-G7,(IF(L7&lt;&gt;"",L7-F7,(IF(K7&lt;&gt;"",K7-E7,(IF(J7&lt;&gt;"",J7-D7,(IF(I7&lt;&gt;"",I7-C7,0)))))))))</f>
        <v>-0.45</v>
      </c>
      <c r="O7" s="88">
        <f>MAX(I7:M7)</f>
        <v>0.05</v>
      </c>
      <c r="P7" s="164" t="s">
        <v>167</v>
      </c>
      <c r="Q7" s="48"/>
    </row>
    <row r="8" spans="1:17" ht="46.5" customHeight="1" thickBot="1" x14ac:dyDescent="0.5">
      <c r="E8" s="46" t="s">
        <v>97</v>
      </c>
      <c r="F8" s="47"/>
      <c r="G8" s="47"/>
      <c r="H8" s="47"/>
      <c r="I8" s="84" t="s">
        <v>98</v>
      </c>
      <c r="J8" s="47"/>
      <c r="K8" s="46"/>
    </row>
    <row r="9" spans="1:17" ht="32.15" customHeight="1" x14ac:dyDescent="0.45">
      <c r="A9" s="62" t="s">
        <v>5</v>
      </c>
      <c r="B9" s="144" t="s">
        <v>86</v>
      </c>
      <c r="C9" s="24" t="s">
        <v>87</v>
      </c>
      <c r="D9" s="25" t="s">
        <v>88</v>
      </c>
      <c r="E9" s="25" t="s">
        <v>89</v>
      </c>
      <c r="F9" s="25" t="s">
        <v>90</v>
      </c>
      <c r="G9" s="26"/>
      <c r="H9" s="63"/>
      <c r="I9" s="5" t="s">
        <v>87</v>
      </c>
      <c r="J9" s="6" t="s">
        <v>88</v>
      </c>
      <c r="K9" s="6" t="s">
        <v>89</v>
      </c>
      <c r="L9" s="6" t="s">
        <v>90</v>
      </c>
      <c r="M9" s="73"/>
      <c r="N9" s="74" t="s">
        <v>91</v>
      </c>
      <c r="P9" s="54" t="s">
        <v>93</v>
      </c>
      <c r="Q9" s="54" t="s">
        <v>94</v>
      </c>
    </row>
    <row r="10" spans="1:17" ht="63.75" customHeight="1" x14ac:dyDescent="0.35">
      <c r="A10" s="1" t="s">
        <v>125</v>
      </c>
      <c r="B10" s="140" t="s">
        <v>159</v>
      </c>
      <c r="C10" s="31"/>
      <c r="D10" s="32"/>
      <c r="E10" s="32"/>
      <c r="F10" s="32" t="s">
        <v>101</v>
      </c>
      <c r="G10" s="33"/>
      <c r="H10" s="64"/>
      <c r="I10" s="31" t="s">
        <v>150</v>
      </c>
      <c r="J10" s="32" t="s">
        <v>150</v>
      </c>
      <c r="K10" s="32"/>
      <c r="L10" s="32"/>
      <c r="M10" s="75"/>
      <c r="N10" s="85">
        <f>IF(COUNTIF(I10:M10,"yes")&gt;0,1,(IF(OR(AND(C10="x",I10="no"),(AND(D10="x",J10="no")),(AND(E10="x",K10="no")),(AND(F10="x",L10="no")),(AND(G10="x",M10="no")))=FALSE,2,3)))</f>
        <v>2</v>
      </c>
      <c r="P10" s="48"/>
      <c r="Q10" s="48"/>
    </row>
    <row r="11" spans="1:17" ht="31.5" customHeight="1" x14ac:dyDescent="0.35">
      <c r="A11" s="1"/>
      <c r="B11" s="149"/>
      <c r="C11" s="31"/>
      <c r="D11" s="32"/>
      <c r="E11" s="32"/>
      <c r="F11" s="32"/>
      <c r="G11" s="33"/>
      <c r="H11" s="64"/>
      <c r="I11" s="31"/>
      <c r="J11" s="32"/>
      <c r="K11" s="32"/>
      <c r="L11" s="32"/>
      <c r="M11" s="75"/>
      <c r="N11" s="85">
        <f t="shared" ref="N11:N12" si="0">IF(COUNTIF(I11:M11,"yes")&gt;0,1,(IF(OR(AND(C11="x",I11="no"),(AND(D11="x",J11="no")),(AND(E11="x",K11="no")),(AND(F11="x",L11="no")),(AND(G11="x",M11="no")))=FALSE,2,3)))</f>
        <v>2</v>
      </c>
      <c r="P11" s="48"/>
      <c r="Q11" s="48"/>
    </row>
    <row r="12" spans="1:17" ht="31.5" customHeight="1" x14ac:dyDescent="0.35">
      <c r="A12" s="1"/>
      <c r="B12" s="149"/>
      <c r="C12" s="31"/>
      <c r="D12" s="32"/>
      <c r="E12" s="32"/>
      <c r="F12" s="32"/>
      <c r="G12" s="33"/>
      <c r="H12" s="64"/>
      <c r="I12" s="31"/>
      <c r="J12" s="32"/>
      <c r="K12" s="32"/>
      <c r="L12" s="32"/>
      <c r="M12" s="75"/>
      <c r="N12" s="85">
        <f t="shared" si="0"/>
        <v>2</v>
      </c>
      <c r="P12" s="48"/>
      <c r="Q12" s="48"/>
    </row>
    <row r="14" spans="1:17" s="19" customFormat="1" ht="38.15" customHeight="1" thickBot="1" x14ac:dyDescent="0.5">
      <c r="B14" s="141"/>
      <c r="C14" s="21"/>
      <c r="D14" s="46"/>
      <c r="E14" s="46" t="s">
        <v>104</v>
      </c>
      <c r="F14" s="46"/>
      <c r="G14" s="46"/>
      <c r="H14" s="46"/>
      <c r="I14" s="46"/>
      <c r="J14" s="46"/>
      <c r="K14" s="46" t="s">
        <v>105</v>
      </c>
      <c r="L14" s="46"/>
      <c r="M14" s="21"/>
    </row>
    <row r="15" spans="1:17" ht="32.15" customHeight="1" thickBot="1" x14ac:dyDescent="0.5">
      <c r="A15" s="62" t="s">
        <v>106</v>
      </c>
      <c r="B15" s="145"/>
      <c r="C15" s="27" t="s">
        <v>87</v>
      </c>
      <c r="D15" s="28" t="s">
        <v>88</v>
      </c>
      <c r="E15" s="28" t="s">
        <v>89</v>
      </c>
      <c r="F15" s="28" t="s">
        <v>90</v>
      </c>
      <c r="G15" s="29"/>
      <c r="H15" s="30" t="s">
        <v>107</v>
      </c>
      <c r="I15" s="5" t="s">
        <v>87</v>
      </c>
      <c r="J15" s="6" t="s">
        <v>88</v>
      </c>
      <c r="K15" s="6" t="s">
        <v>89</v>
      </c>
      <c r="L15" s="6" t="s">
        <v>90</v>
      </c>
      <c r="M15" s="6" t="s">
        <v>99</v>
      </c>
      <c r="N15" s="7" t="s">
        <v>107</v>
      </c>
      <c r="O15" s="18" t="s">
        <v>91</v>
      </c>
      <c r="P15" s="54" t="s">
        <v>93</v>
      </c>
      <c r="Q15" s="54" t="s">
        <v>94</v>
      </c>
    </row>
    <row r="16" spans="1:17" ht="18" customHeight="1" thickBot="1" x14ac:dyDescent="0.4">
      <c r="A16" t="s">
        <v>108</v>
      </c>
      <c r="C16" s="8"/>
      <c r="D16" s="9"/>
      <c r="E16" s="9"/>
      <c r="F16" s="9"/>
      <c r="G16" s="9"/>
      <c r="H16" s="10">
        <f>SUM(C16:G16)</f>
        <v>0</v>
      </c>
      <c r="I16" s="4"/>
      <c r="J16" s="3"/>
      <c r="K16" s="3"/>
      <c r="L16" s="3"/>
      <c r="M16" s="3"/>
      <c r="N16" s="12">
        <f>SUM(I16:M16)</f>
        <v>0</v>
      </c>
      <c r="O16" s="56">
        <f>IFERROR(N16/H16,0)</f>
        <v>0</v>
      </c>
      <c r="P16" s="48"/>
      <c r="Q16" s="48"/>
    </row>
    <row r="17" spans="1:17" ht="15" thickBot="1" x14ac:dyDescent="0.4">
      <c r="A17" t="s">
        <v>109</v>
      </c>
      <c r="C17" s="4"/>
      <c r="D17" s="3"/>
      <c r="E17" s="3"/>
      <c r="F17" s="3"/>
      <c r="G17" s="3"/>
      <c r="H17" s="10">
        <f t="shared" ref="H17:H18" si="1">SUM(C17:G17)</f>
        <v>0</v>
      </c>
      <c r="I17" s="4"/>
      <c r="J17" s="3"/>
      <c r="K17" s="3"/>
      <c r="L17" s="3"/>
      <c r="M17" s="3"/>
      <c r="N17" s="12">
        <f t="shared" ref="N17:N19" si="2">SUM(I17:M17)</f>
        <v>0</v>
      </c>
      <c r="O17" s="56">
        <f t="shared" ref="O17:O19" si="3">IFERROR(N17/H17,0)</f>
        <v>0</v>
      </c>
      <c r="P17" s="48"/>
      <c r="Q17" s="48"/>
    </row>
    <row r="18" spans="1:17" x14ac:dyDescent="0.35">
      <c r="A18" t="s">
        <v>110</v>
      </c>
      <c r="C18" s="15"/>
      <c r="D18" s="16"/>
      <c r="E18" s="16"/>
      <c r="F18" s="16"/>
      <c r="G18" s="16"/>
      <c r="H18" s="37">
        <f t="shared" si="1"/>
        <v>0</v>
      </c>
      <c r="I18" s="15"/>
      <c r="J18" s="16"/>
      <c r="K18" s="16"/>
      <c r="L18" s="16"/>
      <c r="M18" s="16"/>
      <c r="N18" s="38">
        <f t="shared" si="2"/>
        <v>0</v>
      </c>
      <c r="O18" s="56">
        <f t="shared" si="3"/>
        <v>0</v>
      </c>
      <c r="P18" s="48"/>
      <c r="Q18" s="48"/>
    </row>
    <row r="19" spans="1:17" ht="15" thickBot="1" x14ac:dyDescent="0.4">
      <c r="A19" s="22" t="s">
        <v>111</v>
      </c>
      <c r="B19" s="146"/>
      <c r="C19" s="39">
        <f>SUM(C16:C18)</f>
        <v>0</v>
      </c>
      <c r="D19" s="40">
        <f t="shared" ref="D19:G19" si="4">SUM(D16:D18)</f>
        <v>0</v>
      </c>
      <c r="E19" s="40">
        <f t="shared" si="4"/>
        <v>0</v>
      </c>
      <c r="F19" s="40">
        <f t="shared" si="4"/>
        <v>0</v>
      </c>
      <c r="G19" s="41">
        <f t="shared" si="4"/>
        <v>0</v>
      </c>
      <c r="H19" s="42">
        <f>SUM(C19:G19)</f>
        <v>0</v>
      </c>
      <c r="I19" s="43">
        <f>SUM(I16:I18)</f>
        <v>0</v>
      </c>
      <c r="J19" s="44">
        <f t="shared" ref="J19:M19" si="5">SUM(J16:J18)</f>
        <v>0</v>
      </c>
      <c r="K19" s="44">
        <f t="shared" si="5"/>
        <v>0</v>
      </c>
      <c r="L19" s="44">
        <f t="shared" si="5"/>
        <v>0</v>
      </c>
      <c r="M19" s="44">
        <f t="shared" si="5"/>
        <v>0</v>
      </c>
      <c r="N19" s="45">
        <f t="shared" si="2"/>
        <v>0</v>
      </c>
      <c r="O19" s="56">
        <f t="shared" si="3"/>
        <v>0</v>
      </c>
      <c r="P19" s="48"/>
      <c r="Q19" s="48"/>
    </row>
    <row r="20" spans="1:17" s="19" customFormat="1" ht="38.15" customHeight="1" thickTop="1" thickBot="1" x14ac:dyDescent="0.5">
      <c r="B20" s="141"/>
      <c r="C20" s="21"/>
      <c r="D20" s="21"/>
      <c r="E20" s="46" t="s">
        <v>112</v>
      </c>
      <c r="F20" s="46"/>
      <c r="G20" s="46"/>
      <c r="H20" s="46"/>
      <c r="I20" s="46"/>
      <c r="J20" s="46"/>
      <c r="K20" s="46" t="s">
        <v>113</v>
      </c>
      <c r="L20" s="46"/>
      <c r="M20" s="21"/>
      <c r="N20" s="21"/>
    </row>
    <row r="21" spans="1:17" ht="32.15" customHeight="1" thickBot="1" x14ac:dyDescent="0.5">
      <c r="A21" s="62" t="s">
        <v>114</v>
      </c>
      <c r="B21" s="145"/>
      <c r="C21" s="27" t="s">
        <v>87</v>
      </c>
      <c r="D21" s="28" t="s">
        <v>88</v>
      </c>
      <c r="E21" s="28" t="s">
        <v>89</v>
      </c>
      <c r="F21" s="28" t="s">
        <v>90</v>
      </c>
      <c r="G21" s="29" t="s">
        <v>99</v>
      </c>
      <c r="H21" s="30" t="s">
        <v>107</v>
      </c>
      <c r="I21" s="5" t="s">
        <v>87</v>
      </c>
      <c r="J21" s="6" t="s">
        <v>88</v>
      </c>
      <c r="K21" s="6" t="s">
        <v>89</v>
      </c>
      <c r="L21" s="6" t="s">
        <v>90</v>
      </c>
      <c r="M21" s="6"/>
      <c r="N21" s="7" t="s">
        <v>107</v>
      </c>
      <c r="O21" s="18" t="s">
        <v>91</v>
      </c>
      <c r="P21" s="54" t="s">
        <v>93</v>
      </c>
      <c r="Q21" s="54" t="s">
        <v>94</v>
      </c>
    </row>
    <row r="22" spans="1:17" x14ac:dyDescent="0.35">
      <c r="A22" t="s">
        <v>115</v>
      </c>
      <c r="C22" s="8"/>
      <c r="D22" s="9"/>
      <c r="E22" s="9"/>
      <c r="F22" s="9"/>
      <c r="G22" s="9"/>
      <c r="H22" s="11">
        <f t="shared" ref="H22:H23" si="6">SUM(C22:G22)</f>
        <v>0</v>
      </c>
      <c r="I22" s="8"/>
      <c r="J22" s="9"/>
      <c r="K22" s="9"/>
      <c r="L22" s="9"/>
      <c r="M22" s="9"/>
      <c r="N22" s="11">
        <f t="shared" ref="N22:N23" si="7">SUM(I22:M22)</f>
        <v>0</v>
      </c>
      <c r="O22" s="56">
        <f t="shared" ref="O22:O24" si="8">IFERROR(N22/H22,0)</f>
        <v>0</v>
      </c>
      <c r="P22" s="48"/>
      <c r="Q22" s="48"/>
    </row>
    <row r="23" spans="1:17" x14ac:dyDescent="0.35">
      <c r="A23" t="s">
        <v>116</v>
      </c>
      <c r="C23" s="15"/>
      <c r="D23" s="16"/>
      <c r="E23" s="16"/>
      <c r="F23" s="16"/>
      <c r="G23" s="16"/>
      <c r="H23" s="17">
        <f t="shared" si="6"/>
        <v>0</v>
      </c>
      <c r="I23" s="15"/>
      <c r="J23" s="16"/>
      <c r="K23" s="16"/>
      <c r="L23" s="16"/>
      <c r="M23" s="16"/>
      <c r="N23" s="17">
        <f t="shared" si="7"/>
        <v>0</v>
      </c>
      <c r="O23" s="56">
        <f t="shared" si="8"/>
        <v>0</v>
      </c>
      <c r="P23" s="48"/>
      <c r="Q23" s="48"/>
    </row>
    <row r="24" spans="1:17" ht="15" thickBot="1" x14ac:dyDescent="0.4">
      <c r="A24" s="22" t="s">
        <v>117</v>
      </c>
      <c r="B24" s="146"/>
      <c r="C24" s="39">
        <f>SUM(C20:C23)</f>
        <v>0</v>
      </c>
      <c r="D24" s="40">
        <f t="shared" ref="D24:G24" si="9">SUM(D20:D23)</f>
        <v>0</v>
      </c>
      <c r="E24" s="40">
        <f t="shared" si="9"/>
        <v>0</v>
      </c>
      <c r="F24" s="40">
        <f t="shared" si="9"/>
        <v>0</v>
      </c>
      <c r="G24" s="41">
        <f t="shared" si="9"/>
        <v>0</v>
      </c>
      <c r="H24" s="42">
        <f>SUM(C24:G24)</f>
        <v>0</v>
      </c>
      <c r="I24" s="43">
        <f>SUM(I20:I23)</f>
        <v>0</v>
      </c>
      <c r="J24" s="44">
        <f t="shared" ref="J24:M24" si="10">SUM(J20:J23)</f>
        <v>0</v>
      </c>
      <c r="K24" s="44">
        <f t="shared" si="10"/>
        <v>0</v>
      </c>
      <c r="L24" s="44">
        <f t="shared" si="10"/>
        <v>0</v>
      </c>
      <c r="M24" s="44">
        <f t="shared" si="10"/>
        <v>0</v>
      </c>
      <c r="N24" s="45">
        <f>SUM(I24:M24)</f>
        <v>0</v>
      </c>
      <c r="O24" s="56">
        <f t="shared" si="8"/>
        <v>0</v>
      </c>
      <c r="P24" s="48"/>
      <c r="Q24" s="48"/>
    </row>
    <row r="25" spans="1:17" ht="15" thickTop="1" x14ac:dyDescent="0.35"/>
  </sheetData>
  <conditionalFormatting sqref="I7">
    <cfRule type="iconSet" priority="259">
      <iconSet iconSet="5Quarters">
        <cfvo type="percent" val="0"/>
        <cfvo type="num" val="0.25"/>
        <cfvo type="num" val="0.5"/>
        <cfvo type="num" val="0.75"/>
        <cfvo type="num" val="1"/>
      </iconSet>
    </cfRule>
    <cfRule type="containsBlanks" priority="260" stopIfTrue="1">
      <formula>LEN(TRIM(I7))=0</formula>
    </cfRule>
    <cfRule type="expression" dxfId="365" priority="261" stopIfTrue="1">
      <formula>I7-C7&lt;=-0.2</formula>
    </cfRule>
    <cfRule type="expression" dxfId="364" priority="262" stopIfTrue="1">
      <formula>I7-C7&lt;-0.1</formula>
    </cfRule>
    <cfRule type="expression" dxfId="363" priority="263">
      <formula>I7-C7&gt;=-0.1</formula>
    </cfRule>
  </conditionalFormatting>
  <conditionalFormatting sqref="I10:I12">
    <cfRule type="expression" dxfId="362" priority="80">
      <formula>AND(C10="x", I10="no")</formula>
    </cfRule>
  </conditionalFormatting>
  <conditionalFormatting sqref="I10:M12">
    <cfRule type="expression" priority="13" stopIfTrue="1">
      <formula>I10=""</formula>
    </cfRule>
    <cfRule type="expression" priority="14" stopIfTrue="1">
      <formula>(J10&lt;&gt;"")</formula>
    </cfRule>
    <cfRule type="expression" dxfId="361" priority="15" stopIfTrue="1">
      <formula>I10="yes"</formula>
    </cfRule>
  </conditionalFormatting>
  <conditionalFormatting sqref="J7">
    <cfRule type="expression" dxfId="360" priority="272">
      <formula>J7-D7&gt;=-0.1</formula>
    </cfRule>
    <cfRule type="iconSet" priority="264">
      <iconSet iconSet="5Quarters">
        <cfvo type="percent" val="0"/>
        <cfvo type="num" val="0.25"/>
        <cfvo type="num" val="0.5"/>
        <cfvo type="num" val="0.75"/>
        <cfvo type="num" val="1"/>
      </iconSet>
    </cfRule>
    <cfRule type="containsBlanks" priority="269" stopIfTrue="1">
      <formula>LEN(TRIM(J7))=0</formula>
    </cfRule>
    <cfRule type="expression" dxfId="359" priority="270" stopIfTrue="1">
      <formula>J7-D7&lt;=-0.2</formula>
    </cfRule>
    <cfRule type="expression" dxfId="358" priority="271" stopIfTrue="1">
      <formula>J7-D7&lt;-0.1</formula>
    </cfRule>
  </conditionalFormatting>
  <conditionalFormatting sqref="J10:J12">
    <cfRule type="expression" dxfId="357" priority="64">
      <formula>AND(OR(C10="x",D10="x"), J10="no")</formula>
    </cfRule>
  </conditionalFormatting>
  <conditionalFormatting sqref="K7">
    <cfRule type="expression" dxfId="356" priority="256" stopIfTrue="1">
      <formula>K7-E7&lt;=-0.2</formula>
    </cfRule>
    <cfRule type="expression" dxfId="355" priority="258">
      <formula>K7-E7&gt;=-0.1</formula>
    </cfRule>
    <cfRule type="containsBlanks" priority="255" stopIfTrue="1">
      <formula>LEN(TRIM(K7))=0</formula>
    </cfRule>
    <cfRule type="iconSet" priority="254">
      <iconSet iconSet="5Quarters">
        <cfvo type="percent" val="0"/>
        <cfvo type="num" val="0.25"/>
        <cfvo type="num" val="0.5"/>
        <cfvo type="num" val="0.75"/>
        <cfvo type="num" val="1"/>
      </iconSet>
    </cfRule>
    <cfRule type="expression" dxfId="354" priority="257" stopIfTrue="1">
      <formula>K7-E7&lt;-0.1</formula>
    </cfRule>
  </conditionalFormatting>
  <conditionalFormatting sqref="K10:K12">
    <cfRule type="expression" dxfId="353" priority="48">
      <formula>AND(OR(C10="x", D10="x",E10="x"), K10="no")</formula>
    </cfRule>
  </conditionalFormatting>
  <conditionalFormatting sqref="L7">
    <cfRule type="expression" dxfId="352" priority="251" stopIfTrue="1">
      <formula>L7-F7&lt;=-0.2</formula>
    </cfRule>
    <cfRule type="iconSet" priority="249">
      <iconSet iconSet="5Quarters">
        <cfvo type="percent" val="0"/>
        <cfvo type="num" val="0.25"/>
        <cfvo type="num" val="0.5"/>
        <cfvo type="num" val="0.75"/>
        <cfvo type="num" val="1"/>
      </iconSet>
    </cfRule>
    <cfRule type="containsBlanks" priority="250" stopIfTrue="1">
      <formula>LEN(TRIM(L7))=0</formula>
    </cfRule>
    <cfRule type="expression" dxfId="351" priority="253">
      <formula>L7-F7&gt;=-0.1</formula>
    </cfRule>
    <cfRule type="expression" dxfId="350" priority="252" stopIfTrue="1">
      <formula>L7-F7&lt;-0.1</formula>
    </cfRule>
  </conditionalFormatting>
  <conditionalFormatting sqref="L10:L12">
    <cfRule type="expression" dxfId="349" priority="32">
      <formula>AND(OR(C10="x", D10="x", E10="x",F10="x"), L10="no")</formula>
    </cfRule>
  </conditionalFormatting>
  <conditionalFormatting sqref="M7">
    <cfRule type="containsBlanks" priority="245" stopIfTrue="1">
      <formula>LEN(TRIM(M7))=0</formula>
    </cfRule>
    <cfRule type="iconSet" priority="244">
      <iconSet iconSet="5Quarters">
        <cfvo type="percent" val="0"/>
        <cfvo type="num" val="0.25"/>
        <cfvo type="num" val="0.5"/>
        <cfvo type="num" val="0.75"/>
        <cfvo type="num" val="1"/>
      </iconSet>
    </cfRule>
    <cfRule type="expression" dxfId="348" priority="247" stopIfTrue="1">
      <formula>M7-G7&lt;-0.1</formula>
    </cfRule>
    <cfRule type="expression" dxfId="347" priority="246" stopIfTrue="1">
      <formula>M7-G7&lt;=-0.2</formula>
    </cfRule>
    <cfRule type="expression" dxfId="346" priority="248">
      <formula>M7-G7&gt;=-0.1</formula>
    </cfRule>
  </conditionalFormatting>
  <conditionalFormatting sqref="M10:M12">
    <cfRule type="expression" dxfId="345" priority="16">
      <formula>AND(OR(C10="x", D10="x", E10="x", F10="x",G10="x"), M10="no")</formula>
    </cfRule>
  </conditionalFormatting>
  <conditionalFormatting sqref="N7">
    <cfRule type="iconSet" priority="705">
      <iconSet iconSet="5Arrows" showValue="0">
        <cfvo type="percent" val="0"/>
        <cfvo type="num" val="-0.2"/>
        <cfvo type="num" val="-0.15"/>
        <cfvo type="num" val="-0.12"/>
        <cfvo type="num" val="-0.1"/>
      </iconSet>
    </cfRule>
    <cfRule type="expression" dxfId="344" priority="7" stopIfTrue="1">
      <formula>$A7=""</formula>
    </cfRule>
  </conditionalFormatting>
  <conditionalFormatting sqref="N10:N12">
    <cfRule type="expression" dxfId="343" priority="2" stopIfTrue="1">
      <formula>$A10=""</formula>
    </cfRule>
  </conditionalFormatting>
  <conditionalFormatting sqref="O16:O19 O22:O24">
    <cfRule type="cellIs" dxfId="342" priority="90" stopIfTrue="1" operator="greaterThan">
      <formula>1</formula>
    </cfRule>
    <cfRule type="dataBar" priority="91">
      <dataBar showValue="0">
        <cfvo type="num" val="0"/>
        <cfvo type="num" val="1"/>
        <color theme="4" tint="0.39997558519241921"/>
      </dataBar>
      <extLst>
        <ext xmlns:x14="http://schemas.microsoft.com/office/spreadsheetml/2009/9/main" uri="{B025F937-C7B1-47D3-B67F-A62EFF666E3E}">
          <x14:id>{B31A6E89-F5D0-408E-BE24-B2DDE839AD7F}</x14:id>
        </ext>
      </extLst>
    </cfRule>
  </conditionalFormatting>
  <dataValidations count="1">
    <dataValidation type="list" allowBlank="1" showInputMessage="1" showErrorMessage="1" sqref="C10:H12" xr:uid="{00000000-0002-0000-0200-000000000000}">
      <formula1>"x"</formula1>
    </dataValidation>
  </dataValidations>
  <hyperlinks>
    <hyperlink ref="A4" r:id="rId1" xr:uid="{EFC69ECD-52A4-4674-A03A-49ACA2981092}"/>
    <hyperlink ref="A2" r:id="rId2" location="objective-2-communicate-to-the-public-policy-makers-and-legislators-around-the-world-the-importance-of-mitigating-ghg-emissions-to-polar-bear-conservation" xr:uid="{FE883B58-11CB-433D-8B83-3DF767A90B99}"/>
  </hyperlinks>
  <pageMargins left="0.7" right="0.7" top="0.75" bottom="0.75" header="0.3" footer="0.3"/>
  <pageSetup paperSize="9" orientation="portrait" r:id="rId3"/>
  <drawing r:id="rId4"/>
  <extLst>
    <ext xmlns:x14="http://schemas.microsoft.com/office/spreadsheetml/2009/9/main" uri="{78C0D931-6437-407d-A8EE-F0AAD7539E65}">
      <x14:conditionalFormattings>
        <x14:conditionalFormatting xmlns:xm="http://schemas.microsoft.com/office/excel/2006/main">
          <x14:cfRule type="iconSet" priority="702" id="{357D2E1E-1B8F-4501-AE76-85DA3E717CD5}">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N10:N12</xm:sqref>
        </x14:conditionalFormatting>
        <x14:conditionalFormatting xmlns:xm="http://schemas.microsoft.com/office/excel/2006/main">
          <x14:cfRule type="dataBar" id="{B31A6E89-F5D0-408E-BE24-B2DDE839AD7F}">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O16:O19 O22:O24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'progress-codes'!$A$4:$A$5</xm:f>
          </x14:formula1>
          <xm:sqref>I10:M12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3" tint="0.79998168889431442"/>
  </sheetPr>
  <dimension ref="A1:Q30"/>
  <sheetViews>
    <sheetView zoomScale="90" zoomScaleNormal="90" workbookViewId="0">
      <selection activeCell="P14" sqref="P14:P15"/>
    </sheetView>
  </sheetViews>
  <sheetFormatPr defaultColWidth="9.1796875" defaultRowHeight="14.5" x14ac:dyDescent="0.35"/>
  <cols>
    <col min="1" max="1" width="75.1796875" customWidth="1"/>
    <col min="2" max="2" width="18.453125" style="143" customWidth="1"/>
    <col min="3" max="3" width="11.1796875" customWidth="1"/>
    <col min="15" max="15" width="15.1796875" customWidth="1"/>
    <col min="16" max="16" width="81.81640625" customWidth="1"/>
    <col min="17" max="17" width="71.7265625" customWidth="1"/>
  </cols>
  <sheetData>
    <row r="1" spans="1:17" ht="18.5" x14ac:dyDescent="0.45">
      <c r="A1" s="14" t="s">
        <v>0</v>
      </c>
      <c r="B1" s="139" t="s">
        <v>79</v>
      </c>
    </row>
    <row r="2" spans="1:17" s="20" customFormat="1" ht="62.15" customHeight="1" x14ac:dyDescent="0.35">
      <c r="A2" s="162" t="s">
        <v>126</v>
      </c>
      <c r="B2" s="142" t="s">
        <v>168</v>
      </c>
    </row>
    <row r="3" spans="1:17" s="20" customFormat="1" ht="62.15" customHeight="1" x14ac:dyDescent="0.45">
      <c r="A3" s="14" t="s">
        <v>80</v>
      </c>
      <c r="B3" s="139" t="s">
        <v>81</v>
      </c>
    </row>
    <row r="4" spans="1:17" ht="83.15" customHeight="1" x14ac:dyDescent="0.35">
      <c r="A4" s="162" t="s">
        <v>127</v>
      </c>
      <c r="B4" s="140" t="s">
        <v>169</v>
      </c>
      <c r="O4" s="52"/>
    </row>
    <row r="5" spans="1:17" s="19" customFormat="1" ht="38.5" customHeight="1" x14ac:dyDescent="0.45">
      <c r="A5" s="50"/>
      <c r="B5" s="141"/>
      <c r="C5" s="53"/>
      <c r="D5" s="53"/>
      <c r="E5" s="46" t="s">
        <v>83</v>
      </c>
      <c r="F5" s="53"/>
      <c r="G5" s="53"/>
      <c r="H5" s="53"/>
      <c r="I5" s="84" t="s">
        <v>84</v>
      </c>
      <c r="J5" s="53"/>
      <c r="K5" s="46"/>
      <c r="L5" s="53"/>
      <c r="M5" s="53"/>
      <c r="N5" s="53"/>
      <c r="O5" s="53"/>
      <c r="P5" s="53"/>
    </row>
    <row r="6" spans="1:17" ht="34" customHeight="1" x14ac:dyDescent="0.45">
      <c r="A6" s="14" t="s">
        <v>85</v>
      </c>
      <c r="B6" s="139" t="s">
        <v>86</v>
      </c>
      <c r="C6" s="24" t="s">
        <v>87</v>
      </c>
      <c r="D6" s="25" t="s">
        <v>88</v>
      </c>
      <c r="E6" s="25" t="s">
        <v>89</v>
      </c>
      <c r="F6" s="25" t="s">
        <v>90</v>
      </c>
      <c r="G6" s="26"/>
      <c r="H6" s="51"/>
      <c r="I6" s="5" t="s">
        <v>87</v>
      </c>
      <c r="J6" s="6" t="s">
        <v>88</v>
      </c>
      <c r="K6" s="6" t="s">
        <v>89</v>
      </c>
      <c r="L6" s="6" t="s">
        <v>90</v>
      </c>
      <c r="M6" s="6"/>
      <c r="N6" s="23" t="s">
        <v>91</v>
      </c>
      <c r="O6" s="74" t="s">
        <v>92</v>
      </c>
      <c r="P6" s="54" t="s">
        <v>93</v>
      </c>
      <c r="Q6" s="54" t="s">
        <v>94</v>
      </c>
    </row>
    <row r="7" spans="1:17" ht="63" customHeight="1" x14ac:dyDescent="0.35">
      <c r="A7" s="65" t="s">
        <v>128</v>
      </c>
      <c r="B7" s="151" t="s">
        <v>170</v>
      </c>
      <c r="C7" s="55">
        <v>0</v>
      </c>
      <c r="D7" s="56">
        <v>0.3</v>
      </c>
      <c r="E7" s="56">
        <v>0.6</v>
      </c>
      <c r="F7" s="56">
        <v>1</v>
      </c>
      <c r="G7" s="57"/>
      <c r="H7" s="58"/>
      <c r="I7" s="55">
        <v>0.05</v>
      </c>
      <c r="J7" s="56">
        <v>0.15</v>
      </c>
      <c r="K7" s="56"/>
      <c r="L7" s="56"/>
      <c r="M7" s="56"/>
      <c r="N7" s="85">
        <f t="shared" ref="N7:N10" si="0">IF(M7&lt;&gt;"",M7-G7,(IF(L7&lt;&gt;"",L7-F7,(IF(K7&lt;&gt;"",K7-E7,(IF(J7&lt;&gt;"",J7-D7,(IF(I7&lt;&gt;"",I7-C7,0)))))))))</f>
        <v>-0.15</v>
      </c>
      <c r="O7" s="88">
        <f>MAX(I7:M7)</f>
        <v>0.15</v>
      </c>
      <c r="P7" s="164" t="s">
        <v>171</v>
      </c>
      <c r="Q7" s="48"/>
    </row>
    <row r="8" spans="1:17" x14ac:dyDescent="0.35">
      <c r="A8" s="1" t="s">
        <v>129</v>
      </c>
      <c r="B8" s="151" t="s">
        <v>170</v>
      </c>
      <c r="C8" s="55">
        <v>0</v>
      </c>
      <c r="D8" s="56">
        <v>0</v>
      </c>
      <c r="E8" s="56">
        <v>0</v>
      </c>
      <c r="F8" s="56">
        <v>1</v>
      </c>
      <c r="G8" s="57"/>
      <c r="H8" s="58"/>
      <c r="I8" s="55">
        <v>0</v>
      </c>
      <c r="J8" s="56">
        <v>0</v>
      </c>
      <c r="K8" s="56"/>
      <c r="L8" s="56"/>
      <c r="M8" s="56"/>
      <c r="N8" s="85">
        <f t="shared" si="0"/>
        <v>0</v>
      </c>
      <c r="O8" s="88">
        <f t="shared" ref="O8:O10" si="1">MAX(I8:M8)</f>
        <v>0</v>
      </c>
      <c r="P8" s="163" t="s">
        <v>172</v>
      </c>
      <c r="Q8" s="48"/>
    </row>
    <row r="9" spans="1:17" ht="45" customHeight="1" x14ac:dyDescent="0.35">
      <c r="A9" s="65" t="s">
        <v>174</v>
      </c>
      <c r="B9" s="151" t="s">
        <v>170</v>
      </c>
      <c r="C9" s="55">
        <v>0</v>
      </c>
      <c r="D9" s="56">
        <v>0.2</v>
      </c>
      <c r="E9" s="56">
        <v>0.6</v>
      </c>
      <c r="F9" s="56">
        <v>1</v>
      </c>
      <c r="G9" s="57"/>
      <c r="H9" s="58"/>
      <c r="I9" s="55">
        <v>0.05</v>
      </c>
      <c r="J9" s="56">
        <v>0.05</v>
      </c>
      <c r="K9" s="56"/>
      <c r="L9" s="56"/>
      <c r="M9" s="56"/>
      <c r="N9" s="85">
        <f t="shared" si="0"/>
        <v>-0.15000000000000002</v>
      </c>
      <c r="O9" s="88">
        <f t="shared" si="1"/>
        <v>0.05</v>
      </c>
      <c r="P9" s="164" t="s">
        <v>173</v>
      </c>
      <c r="Q9" s="48"/>
    </row>
    <row r="10" spans="1:17" x14ac:dyDescent="0.35">
      <c r="A10" s="1"/>
      <c r="B10" s="142"/>
      <c r="C10" s="59"/>
      <c r="D10" s="60"/>
      <c r="E10" s="60"/>
      <c r="F10" s="60"/>
      <c r="G10" s="61"/>
      <c r="H10" s="58"/>
      <c r="I10" s="59"/>
      <c r="J10" s="60"/>
      <c r="K10" s="60"/>
      <c r="L10" s="60"/>
      <c r="M10" s="60"/>
      <c r="N10" s="85">
        <f t="shared" si="0"/>
        <v>0</v>
      </c>
      <c r="O10" s="88">
        <f t="shared" si="1"/>
        <v>0</v>
      </c>
      <c r="P10" s="87"/>
      <c r="Q10" s="48"/>
    </row>
    <row r="11" spans="1:17" x14ac:dyDescent="0.35">
      <c r="A11" s="1"/>
      <c r="B11" s="142"/>
      <c r="C11" s="66"/>
      <c r="D11" s="66"/>
      <c r="E11" s="66"/>
      <c r="F11" s="66"/>
      <c r="G11" s="66"/>
      <c r="H11" s="58"/>
      <c r="I11" s="66"/>
      <c r="J11" s="66"/>
      <c r="K11" s="66"/>
      <c r="L11" s="66"/>
      <c r="M11" s="66"/>
      <c r="N11" s="64"/>
      <c r="O11" s="49"/>
    </row>
    <row r="12" spans="1:17" ht="46.5" customHeight="1" thickBot="1" x14ac:dyDescent="0.5">
      <c r="A12" s="1"/>
      <c r="E12" s="46" t="s">
        <v>97</v>
      </c>
      <c r="F12" s="47"/>
      <c r="G12" s="47"/>
      <c r="H12" s="47"/>
      <c r="I12" s="84" t="s">
        <v>98</v>
      </c>
      <c r="J12" s="47"/>
      <c r="K12" s="46"/>
    </row>
    <row r="13" spans="1:17" ht="32.15" customHeight="1" x14ac:dyDescent="0.45">
      <c r="A13" s="62" t="s">
        <v>5</v>
      </c>
      <c r="B13" s="144" t="s">
        <v>86</v>
      </c>
      <c r="C13" s="24" t="s">
        <v>87</v>
      </c>
      <c r="D13" s="25" t="s">
        <v>88</v>
      </c>
      <c r="E13" s="25" t="s">
        <v>89</v>
      </c>
      <c r="F13" s="25" t="s">
        <v>90</v>
      </c>
      <c r="G13" s="26"/>
      <c r="H13" s="63"/>
      <c r="I13" s="5" t="s">
        <v>87</v>
      </c>
      <c r="J13" s="6" t="s">
        <v>88</v>
      </c>
      <c r="K13" s="6" t="s">
        <v>89</v>
      </c>
      <c r="L13" s="6" t="s">
        <v>90</v>
      </c>
      <c r="M13" s="73"/>
      <c r="N13" s="74" t="s">
        <v>91</v>
      </c>
      <c r="P13" s="54" t="s">
        <v>93</v>
      </c>
      <c r="Q13" s="54" t="s">
        <v>94</v>
      </c>
    </row>
    <row r="14" spans="1:17" ht="38" customHeight="1" x14ac:dyDescent="0.35">
      <c r="A14" s="65" t="s">
        <v>175</v>
      </c>
      <c r="B14" s="142"/>
      <c r="C14" s="31"/>
      <c r="D14" s="32"/>
      <c r="E14" s="32" t="s">
        <v>101</v>
      </c>
      <c r="F14" s="32"/>
      <c r="G14" s="33"/>
      <c r="H14" s="64"/>
      <c r="I14" s="31" t="s">
        <v>150</v>
      </c>
      <c r="J14" s="32" t="s">
        <v>150</v>
      </c>
      <c r="K14" s="32"/>
      <c r="L14" s="32"/>
      <c r="M14" s="75"/>
      <c r="N14" s="85">
        <f>IF(COUNTIF(I14:M14,"yes")&gt;0,1,(IF(OR(AND(C14="x",I14="no"),(AND(D14="x",J14="no")),(AND(E14="x",K14="no")),(AND(F14="x",L14="no")),(AND(G14="x",M14="no")))=FALSE,2,3)))</f>
        <v>2</v>
      </c>
      <c r="P14" s="164" t="s">
        <v>177</v>
      </c>
      <c r="Q14" s="48"/>
    </row>
    <row r="15" spans="1:17" ht="37.5" customHeight="1" x14ac:dyDescent="0.35">
      <c r="A15" s="65" t="s">
        <v>176</v>
      </c>
      <c r="B15" s="142"/>
      <c r="C15" s="31"/>
      <c r="D15" s="32"/>
      <c r="E15" s="32" t="s">
        <v>101</v>
      </c>
      <c r="F15" s="32"/>
      <c r="G15" s="33"/>
      <c r="H15" s="64"/>
      <c r="I15" s="31" t="s">
        <v>150</v>
      </c>
      <c r="J15" s="32" t="s">
        <v>150</v>
      </c>
      <c r="K15" s="32"/>
      <c r="L15" s="32"/>
      <c r="M15" s="75"/>
      <c r="N15" s="85">
        <f t="shared" ref="N15:N17" si="2">IF(COUNTIF(I15:M15,"yes")&gt;0,1,(IF(OR(AND(C15="x",I15="no"),(AND(D15="x",J15="no")),(AND(E15="x",K15="no")),(AND(F15="x",L15="no")),(AND(G15="x",M15="no")))=FALSE,2,3)))</f>
        <v>2</v>
      </c>
      <c r="P15" s="164" t="s">
        <v>178</v>
      </c>
      <c r="Q15" s="48"/>
    </row>
    <row r="16" spans="1:17" ht="21.65" customHeight="1" x14ac:dyDescent="0.35">
      <c r="A16" s="1"/>
      <c r="B16" s="142"/>
      <c r="C16" s="31"/>
      <c r="D16" s="32"/>
      <c r="E16" s="32"/>
      <c r="F16" s="32"/>
      <c r="G16" s="33"/>
      <c r="H16" s="64"/>
      <c r="I16" s="31"/>
      <c r="J16" s="32"/>
      <c r="K16" s="32"/>
      <c r="L16" s="32"/>
      <c r="M16" s="75"/>
      <c r="N16" s="85">
        <f t="shared" si="2"/>
        <v>2</v>
      </c>
      <c r="P16" s="48"/>
      <c r="Q16" s="48"/>
    </row>
    <row r="17" spans="1:17" ht="29.15" customHeight="1" thickBot="1" x14ac:dyDescent="0.4">
      <c r="B17" s="142"/>
      <c r="C17" s="34"/>
      <c r="D17" s="35"/>
      <c r="E17" s="35"/>
      <c r="F17" s="35"/>
      <c r="G17" s="36"/>
      <c r="H17" s="64"/>
      <c r="I17" s="34"/>
      <c r="J17" s="35"/>
      <c r="K17" s="35"/>
      <c r="L17" s="35"/>
      <c r="M17" s="76"/>
      <c r="N17" s="85">
        <f t="shared" si="2"/>
        <v>2</v>
      </c>
      <c r="P17" s="87"/>
      <c r="Q17" s="48"/>
    </row>
    <row r="19" spans="1:17" s="19" customFormat="1" ht="38.15" customHeight="1" thickBot="1" x14ac:dyDescent="0.5">
      <c r="B19" s="141"/>
      <c r="C19" s="21"/>
      <c r="D19" s="46"/>
      <c r="E19" s="46" t="s">
        <v>104</v>
      </c>
      <c r="F19" s="46"/>
      <c r="G19" s="46"/>
      <c r="H19" s="46"/>
      <c r="I19" s="46"/>
      <c r="J19" s="46"/>
      <c r="K19" s="46" t="s">
        <v>105</v>
      </c>
      <c r="L19" s="46"/>
      <c r="M19" s="21"/>
    </row>
    <row r="20" spans="1:17" ht="32.15" customHeight="1" thickBot="1" x14ac:dyDescent="0.5">
      <c r="A20" s="62" t="s">
        <v>106</v>
      </c>
      <c r="B20" s="145"/>
      <c r="C20" s="27" t="s">
        <v>87</v>
      </c>
      <c r="D20" s="28" t="s">
        <v>88</v>
      </c>
      <c r="E20" s="28" t="s">
        <v>89</v>
      </c>
      <c r="F20" s="28" t="s">
        <v>90</v>
      </c>
      <c r="G20" s="29"/>
      <c r="H20" s="30" t="s">
        <v>107</v>
      </c>
      <c r="I20" s="5" t="s">
        <v>87</v>
      </c>
      <c r="J20" s="6" t="s">
        <v>88</v>
      </c>
      <c r="K20" s="6" t="s">
        <v>89</v>
      </c>
      <c r="L20" s="6" t="s">
        <v>90</v>
      </c>
      <c r="M20" s="6"/>
      <c r="N20" s="7" t="s">
        <v>107</v>
      </c>
      <c r="O20" s="18" t="s">
        <v>91</v>
      </c>
      <c r="P20" s="54" t="s">
        <v>93</v>
      </c>
      <c r="Q20" s="54" t="s">
        <v>94</v>
      </c>
    </row>
    <row r="21" spans="1:17" ht="18" customHeight="1" thickBot="1" x14ac:dyDescent="0.4">
      <c r="A21" t="s">
        <v>108</v>
      </c>
      <c r="C21" s="8"/>
      <c r="D21" s="9"/>
      <c r="E21" s="9"/>
      <c r="F21" s="9"/>
      <c r="G21" s="9"/>
      <c r="H21" s="10">
        <f>SUM(C21:G21)</f>
        <v>0</v>
      </c>
      <c r="I21" s="4"/>
      <c r="J21" s="3"/>
      <c r="K21" s="3"/>
      <c r="L21" s="3"/>
      <c r="M21" s="3"/>
      <c r="N21" s="12">
        <f>SUM(I21:M21)</f>
        <v>0</v>
      </c>
      <c r="O21" s="56">
        <f>IFERROR(N21/H21,0)</f>
        <v>0</v>
      </c>
      <c r="P21" s="48"/>
      <c r="Q21" s="48"/>
    </row>
    <row r="22" spans="1:17" ht="15" thickBot="1" x14ac:dyDescent="0.4">
      <c r="A22" t="s">
        <v>109</v>
      </c>
      <c r="C22" s="4"/>
      <c r="D22" s="3"/>
      <c r="E22" s="3"/>
      <c r="F22" s="3"/>
      <c r="G22" s="3"/>
      <c r="H22" s="10">
        <f t="shared" ref="H22:H23" si="3">SUM(C22:G22)</f>
        <v>0</v>
      </c>
      <c r="I22" s="4"/>
      <c r="J22" s="3"/>
      <c r="K22" s="3"/>
      <c r="L22" s="3"/>
      <c r="M22" s="3"/>
      <c r="N22" s="12">
        <f t="shared" ref="N22:N24" si="4">SUM(I22:M22)</f>
        <v>0</v>
      </c>
      <c r="O22" s="56">
        <f t="shared" ref="O22:O24" si="5">IFERROR(N22/H22,0)</f>
        <v>0</v>
      </c>
      <c r="P22" s="48"/>
      <c r="Q22" s="48"/>
    </row>
    <row r="23" spans="1:17" x14ac:dyDescent="0.35">
      <c r="A23" t="s">
        <v>110</v>
      </c>
      <c r="C23" s="15"/>
      <c r="D23" s="16"/>
      <c r="E23" s="16"/>
      <c r="F23" s="16"/>
      <c r="G23" s="16"/>
      <c r="H23" s="37">
        <f t="shared" si="3"/>
        <v>0</v>
      </c>
      <c r="I23" s="15"/>
      <c r="J23" s="16"/>
      <c r="K23" s="16"/>
      <c r="L23" s="16"/>
      <c r="M23" s="16"/>
      <c r="N23" s="38">
        <f t="shared" si="4"/>
        <v>0</v>
      </c>
      <c r="O23" s="56">
        <f t="shared" si="5"/>
        <v>0</v>
      </c>
      <c r="P23" s="48"/>
      <c r="Q23" s="48"/>
    </row>
    <row r="24" spans="1:17" ht="15" thickBot="1" x14ac:dyDescent="0.4">
      <c r="A24" s="22" t="s">
        <v>111</v>
      </c>
      <c r="B24" s="146"/>
      <c r="C24" s="39">
        <f>SUM(C21:C23)</f>
        <v>0</v>
      </c>
      <c r="D24" s="40">
        <f t="shared" ref="D24:G24" si="6">SUM(D21:D23)</f>
        <v>0</v>
      </c>
      <c r="E24" s="40">
        <f t="shared" si="6"/>
        <v>0</v>
      </c>
      <c r="F24" s="40">
        <f t="shared" si="6"/>
        <v>0</v>
      </c>
      <c r="G24" s="41">
        <f t="shared" si="6"/>
        <v>0</v>
      </c>
      <c r="H24" s="42">
        <f>SUM(C24:G24)</f>
        <v>0</v>
      </c>
      <c r="I24" s="43">
        <f>SUM(I21:I23)</f>
        <v>0</v>
      </c>
      <c r="J24" s="44">
        <f t="shared" ref="J24:M24" si="7">SUM(J21:J23)</f>
        <v>0</v>
      </c>
      <c r="K24" s="44">
        <f t="shared" si="7"/>
        <v>0</v>
      </c>
      <c r="L24" s="44">
        <f t="shared" si="7"/>
        <v>0</v>
      </c>
      <c r="M24" s="44">
        <f t="shared" si="7"/>
        <v>0</v>
      </c>
      <c r="N24" s="45">
        <f t="shared" si="4"/>
        <v>0</v>
      </c>
      <c r="O24" s="56">
        <f t="shared" si="5"/>
        <v>0</v>
      </c>
      <c r="P24" s="48"/>
      <c r="Q24" s="48"/>
    </row>
    <row r="25" spans="1:17" s="19" customFormat="1" ht="38.15" customHeight="1" thickTop="1" thickBot="1" x14ac:dyDescent="0.5">
      <c r="B25" s="141"/>
      <c r="C25" s="21"/>
      <c r="D25" s="21"/>
      <c r="E25" s="46" t="s">
        <v>112</v>
      </c>
      <c r="F25" s="46"/>
      <c r="G25" s="46"/>
      <c r="H25" s="46"/>
      <c r="I25" s="46"/>
      <c r="J25" s="46"/>
      <c r="K25" s="46" t="s">
        <v>113</v>
      </c>
      <c r="L25" s="46"/>
      <c r="M25" s="21"/>
      <c r="N25" s="21"/>
    </row>
    <row r="26" spans="1:17" ht="32.15" customHeight="1" thickBot="1" x14ac:dyDescent="0.5">
      <c r="A26" s="62" t="s">
        <v>114</v>
      </c>
      <c r="B26" s="145"/>
      <c r="C26" s="27" t="s">
        <v>87</v>
      </c>
      <c r="D26" s="28" t="s">
        <v>88</v>
      </c>
      <c r="E26" s="28" t="s">
        <v>89</v>
      </c>
      <c r="F26" s="28" t="s">
        <v>90</v>
      </c>
      <c r="G26" s="29"/>
      <c r="H26" s="30" t="s">
        <v>107</v>
      </c>
      <c r="I26" s="5" t="s">
        <v>87</v>
      </c>
      <c r="J26" s="6" t="s">
        <v>88</v>
      </c>
      <c r="K26" s="6" t="s">
        <v>89</v>
      </c>
      <c r="L26" s="6" t="s">
        <v>90</v>
      </c>
      <c r="M26" s="6"/>
      <c r="N26" s="7" t="s">
        <v>107</v>
      </c>
      <c r="O26" s="18" t="s">
        <v>91</v>
      </c>
      <c r="P26" s="54" t="s">
        <v>93</v>
      </c>
      <c r="Q26" s="54" t="s">
        <v>94</v>
      </c>
    </row>
    <row r="27" spans="1:17" x14ac:dyDescent="0.35">
      <c r="A27" t="s">
        <v>115</v>
      </c>
      <c r="C27" s="8"/>
      <c r="D27" s="9"/>
      <c r="E27" s="9"/>
      <c r="F27" s="9"/>
      <c r="G27" s="9"/>
      <c r="H27" s="11">
        <f t="shared" ref="H27:H28" si="8">SUM(C27:G27)</f>
        <v>0</v>
      </c>
      <c r="I27" s="8"/>
      <c r="J27" s="9"/>
      <c r="K27" s="9"/>
      <c r="L27" s="9"/>
      <c r="M27" s="9"/>
      <c r="N27" s="11">
        <f t="shared" ref="N27:N28" si="9">SUM(I27:M27)</f>
        <v>0</v>
      </c>
      <c r="O27" s="56">
        <f t="shared" ref="O27:O29" si="10">IFERROR(N27/H27,0)</f>
        <v>0</v>
      </c>
      <c r="P27" s="48"/>
      <c r="Q27" s="48"/>
    </row>
    <row r="28" spans="1:17" x14ac:dyDescent="0.35">
      <c r="A28" t="s">
        <v>116</v>
      </c>
      <c r="C28" s="15"/>
      <c r="D28" s="16"/>
      <c r="E28" s="16"/>
      <c r="F28" s="16"/>
      <c r="G28" s="16"/>
      <c r="H28" s="17">
        <f t="shared" si="8"/>
        <v>0</v>
      </c>
      <c r="I28" s="15"/>
      <c r="J28" s="16"/>
      <c r="K28" s="16"/>
      <c r="L28" s="16"/>
      <c r="M28" s="16"/>
      <c r="N28" s="17">
        <f t="shared" si="9"/>
        <v>0</v>
      </c>
      <c r="O28" s="56">
        <f t="shared" si="10"/>
        <v>0</v>
      </c>
      <c r="P28" s="48"/>
      <c r="Q28" s="48"/>
    </row>
    <row r="29" spans="1:17" ht="15" thickBot="1" x14ac:dyDescent="0.4">
      <c r="A29" s="22" t="s">
        <v>117</v>
      </c>
      <c r="B29" s="146"/>
      <c r="C29" s="39">
        <f>SUM(C25:C28)</f>
        <v>0</v>
      </c>
      <c r="D29" s="40">
        <f t="shared" ref="D29:G29" si="11">SUM(D25:D28)</f>
        <v>0</v>
      </c>
      <c r="E29" s="40">
        <f t="shared" si="11"/>
        <v>0</v>
      </c>
      <c r="F29" s="40">
        <f t="shared" si="11"/>
        <v>0</v>
      </c>
      <c r="G29" s="41">
        <f t="shared" si="11"/>
        <v>0</v>
      </c>
      <c r="H29" s="42">
        <f>SUM(C29:G29)</f>
        <v>0</v>
      </c>
      <c r="I29" s="43">
        <f>SUM(I25:I28)</f>
        <v>0</v>
      </c>
      <c r="J29" s="44">
        <f t="shared" ref="J29:M29" si="12">SUM(J25:J28)</f>
        <v>0</v>
      </c>
      <c r="K29" s="44">
        <f t="shared" si="12"/>
        <v>0</v>
      </c>
      <c r="L29" s="44">
        <f t="shared" si="12"/>
        <v>0</v>
      </c>
      <c r="M29" s="44">
        <f t="shared" si="12"/>
        <v>0</v>
      </c>
      <c r="N29" s="45">
        <f>SUM(I29:M29)</f>
        <v>0</v>
      </c>
      <c r="O29" s="56">
        <f t="shared" si="10"/>
        <v>0</v>
      </c>
      <c r="P29" s="48"/>
      <c r="Q29" s="48"/>
    </row>
    <row r="30" spans="1:17" ht="15" thickTop="1" x14ac:dyDescent="0.35"/>
  </sheetData>
  <conditionalFormatting sqref="I7">
    <cfRule type="iconSet" priority="257">
      <iconSet iconSet="5Quarters">
        <cfvo type="percent" val="0"/>
        <cfvo type="num" val="0.25"/>
        <cfvo type="num" val="0.5"/>
        <cfvo type="num" val="0.75"/>
        <cfvo type="num" val="1"/>
      </iconSet>
    </cfRule>
    <cfRule type="containsBlanks" priority="258" stopIfTrue="1">
      <formula>LEN(TRIM(I7))=0</formula>
    </cfRule>
    <cfRule type="expression" dxfId="341" priority="259" stopIfTrue="1">
      <formula>I7-C7&lt;=-0.2</formula>
    </cfRule>
    <cfRule type="expression" dxfId="340" priority="260" stopIfTrue="1">
      <formula>I7-C7&lt;-0.1</formula>
    </cfRule>
    <cfRule type="expression" dxfId="339" priority="261">
      <formula>I7-C7&gt;=-0.1</formula>
    </cfRule>
  </conditionalFormatting>
  <conditionalFormatting sqref="I8">
    <cfRule type="containsBlanks" priority="238" stopIfTrue="1">
      <formula>LEN(TRIM(I8))=0</formula>
    </cfRule>
    <cfRule type="expression" dxfId="338" priority="239" stopIfTrue="1">
      <formula>I8-C8&lt;=-0.2</formula>
    </cfRule>
    <cfRule type="expression" dxfId="337" priority="240" stopIfTrue="1">
      <formula>I8-C8&lt;-0.1</formula>
    </cfRule>
    <cfRule type="expression" dxfId="336" priority="241">
      <formula>I8-C8&gt;=-0.1</formula>
    </cfRule>
    <cfRule type="iconSet" priority="237">
      <iconSet iconSet="5Quarters">
        <cfvo type="percent" val="0"/>
        <cfvo type="num" val="0.25"/>
        <cfvo type="num" val="0.5"/>
        <cfvo type="num" val="0.75"/>
        <cfvo type="num" val="1"/>
      </iconSet>
    </cfRule>
  </conditionalFormatting>
  <conditionalFormatting sqref="I9">
    <cfRule type="iconSet" priority="232">
      <iconSet iconSet="5Quarters">
        <cfvo type="percent" val="0"/>
        <cfvo type="num" val="0.25"/>
        <cfvo type="num" val="0.5"/>
        <cfvo type="num" val="0.75"/>
        <cfvo type="num" val="1"/>
      </iconSet>
    </cfRule>
    <cfRule type="containsBlanks" priority="233" stopIfTrue="1">
      <formula>LEN(TRIM(I9))=0</formula>
    </cfRule>
    <cfRule type="expression" dxfId="335" priority="236">
      <formula>I9-C9&gt;=-0.1</formula>
    </cfRule>
    <cfRule type="expression" dxfId="334" priority="235" stopIfTrue="1">
      <formula>I9-C9&lt;-0.1</formula>
    </cfRule>
    <cfRule type="expression" dxfId="333" priority="234" stopIfTrue="1">
      <formula>I9-C9&lt;=-0.2</formula>
    </cfRule>
  </conditionalFormatting>
  <conditionalFormatting sqref="I10:I11">
    <cfRule type="expression" dxfId="332" priority="231">
      <formula>I10-C10&gt;=-0.1</formula>
    </cfRule>
    <cfRule type="expression" dxfId="331" priority="230" stopIfTrue="1">
      <formula>I10-C10&lt;-0.1</formula>
    </cfRule>
    <cfRule type="expression" dxfId="330" priority="229" stopIfTrue="1">
      <formula>I10-C10&lt;=-0.2</formula>
    </cfRule>
    <cfRule type="containsBlanks" priority="228" stopIfTrue="1">
      <formula>LEN(TRIM(I10))=0</formula>
    </cfRule>
    <cfRule type="iconSet" priority="227">
      <iconSet iconSet="5Quarters">
        <cfvo type="percent" val="0"/>
        <cfvo type="num" val="0.25"/>
        <cfvo type="num" val="0.5"/>
        <cfvo type="num" val="0.75"/>
        <cfvo type="num" val="1"/>
      </iconSet>
    </cfRule>
  </conditionalFormatting>
  <conditionalFormatting sqref="I14:I17">
    <cfRule type="expression" dxfId="329" priority="74">
      <formula>AND(C14="x", I14="no")</formula>
    </cfRule>
  </conditionalFormatting>
  <conditionalFormatting sqref="I14:M17">
    <cfRule type="expression" priority="7" stopIfTrue="1">
      <formula>I14=""</formula>
    </cfRule>
    <cfRule type="expression" priority="8" stopIfTrue="1">
      <formula>(J14&lt;&gt;"")</formula>
    </cfRule>
    <cfRule type="expression" dxfId="328" priority="9" stopIfTrue="1">
      <formula>I14="yes"</formula>
    </cfRule>
  </conditionalFormatting>
  <conditionalFormatting sqref="J7">
    <cfRule type="containsBlanks" priority="267" stopIfTrue="1">
      <formula>LEN(TRIM(J7))=0</formula>
    </cfRule>
    <cfRule type="iconSet" priority="262">
      <iconSet iconSet="5Quarters">
        <cfvo type="percent" val="0"/>
        <cfvo type="num" val="0.25"/>
        <cfvo type="num" val="0.5"/>
        <cfvo type="num" val="0.75"/>
        <cfvo type="num" val="1"/>
      </iconSet>
    </cfRule>
    <cfRule type="expression" dxfId="327" priority="270">
      <formula>J7-D7&gt;=-0.1</formula>
    </cfRule>
    <cfRule type="expression" dxfId="326" priority="269" stopIfTrue="1">
      <formula>J7-D7&lt;-0.1</formula>
    </cfRule>
    <cfRule type="expression" dxfId="325" priority="268" stopIfTrue="1">
      <formula>J7-D7&lt;=-0.2</formula>
    </cfRule>
  </conditionalFormatting>
  <conditionalFormatting sqref="J8">
    <cfRule type="iconSet" priority="212">
      <iconSet iconSet="5Quarters">
        <cfvo type="percent" val="0"/>
        <cfvo type="num" val="0.25"/>
        <cfvo type="num" val="0.5"/>
        <cfvo type="num" val="0.75"/>
        <cfvo type="num" val="1"/>
      </iconSet>
    </cfRule>
    <cfRule type="expression" dxfId="324" priority="215" stopIfTrue="1">
      <formula>J8-D8&lt;-0.1</formula>
    </cfRule>
    <cfRule type="expression" dxfId="323" priority="216">
      <formula>J8-D8&gt;=-0.1</formula>
    </cfRule>
    <cfRule type="containsBlanks" priority="213" stopIfTrue="1">
      <formula>LEN(TRIM(J8))=0</formula>
    </cfRule>
    <cfRule type="expression" dxfId="322" priority="214" stopIfTrue="1">
      <formula>J8-D8&lt;=-0.2</formula>
    </cfRule>
  </conditionalFormatting>
  <conditionalFormatting sqref="J9">
    <cfRule type="iconSet" priority="217">
      <iconSet iconSet="5Quarters">
        <cfvo type="percent" val="0"/>
        <cfvo type="num" val="0.25"/>
        <cfvo type="num" val="0.5"/>
        <cfvo type="num" val="0.75"/>
        <cfvo type="num" val="1"/>
      </iconSet>
    </cfRule>
    <cfRule type="containsBlanks" priority="218" stopIfTrue="1">
      <formula>LEN(TRIM(J9))=0</formula>
    </cfRule>
    <cfRule type="expression" dxfId="321" priority="219" stopIfTrue="1">
      <formula>J9-D9&lt;=-0.2</formula>
    </cfRule>
    <cfRule type="expression" dxfId="320" priority="220" stopIfTrue="1">
      <formula>J9-D9&lt;-0.1</formula>
    </cfRule>
    <cfRule type="expression" dxfId="319" priority="221">
      <formula>J9-D9&gt;=-0.1</formula>
    </cfRule>
  </conditionalFormatting>
  <conditionalFormatting sqref="J10:J11">
    <cfRule type="expression" dxfId="318" priority="226">
      <formula>J10-D10&gt;=-0.1</formula>
    </cfRule>
    <cfRule type="expression" dxfId="317" priority="225" stopIfTrue="1">
      <formula>J10-D10&lt;-0.1</formula>
    </cfRule>
    <cfRule type="iconSet" priority="222">
      <iconSet iconSet="5Quarters">
        <cfvo type="percent" val="0"/>
        <cfvo type="num" val="0.25"/>
        <cfvo type="num" val="0.5"/>
        <cfvo type="num" val="0.75"/>
        <cfvo type="num" val="1"/>
      </iconSet>
    </cfRule>
    <cfRule type="containsBlanks" priority="223" stopIfTrue="1">
      <formula>LEN(TRIM(J10))=0</formula>
    </cfRule>
    <cfRule type="expression" dxfId="316" priority="224" stopIfTrue="1">
      <formula>J10-D10&lt;=-0.2</formula>
    </cfRule>
  </conditionalFormatting>
  <conditionalFormatting sqref="J14:J17">
    <cfRule type="expression" dxfId="315" priority="58">
      <formula>AND(OR(C14="x",D14="x"), J14="no")</formula>
    </cfRule>
  </conditionalFormatting>
  <conditionalFormatting sqref="K8">
    <cfRule type="iconSet" priority="207">
      <iconSet iconSet="5Quarters">
        <cfvo type="percent" val="0"/>
        <cfvo type="num" val="0.25"/>
        <cfvo type="num" val="0.5"/>
        <cfvo type="num" val="0.75"/>
        <cfvo type="num" val="1"/>
      </iconSet>
    </cfRule>
    <cfRule type="expression" dxfId="314" priority="211">
      <formula>K8-E8&gt;=-0.1</formula>
    </cfRule>
    <cfRule type="expression" dxfId="313" priority="210" stopIfTrue="1">
      <formula>K8-E8&lt;-0.1</formula>
    </cfRule>
    <cfRule type="expression" dxfId="312" priority="209" stopIfTrue="1">
      <formula>K8-E8&lt;=-0.2</formula>
    </cfRule>
    <cfRule type="containsBlanks" priority="208" stopIfTrue="1">
      <formula>LEN(TRIM(K8))=0</formula>
    </cfRule>
  </conditionalFormatting>
  <conditionalFormatting sqref="K9">
    <cfRule type="expression" dxfId="311" priority="206">
      <formula>K9-E9&gt;=-0.1</formula>
    </cfRule>
    <cfRule type="expression" dxfId="310" priority="205" stopIfTrue="1">
      <formula>K9-E9&lt;-0.1</formula>
    </cfRule>
    <cfRule type="expression" dxfId="309" priority="204" stopIfTrue="1">
      <formula>K9-E9&lt;=-0.2</formula>
    </cfRule>
    <cfRule type="containsBlanks" priority="203" stopIfTrue="1">
      <formula>LEN(TRIM(K9))=0</formula>
    </cfRule>
    <cfRule type="iconSet" priority="202">
      <iconSet iconSet="5Quarters">
        <cfvo type="percent" val="0"/>
        <cfvo type="num" val="0.25"/>
        <cfvo type="num" val="0.5"/>
        <cfvo type="num" val="0.75"/>
        <cfvo type="num" val="1"/>
      </iconSet>
    </cfRule>
  </conditionalFormatting>
  <conditionalFormatting sqref="K10:K11">
    <cfRule type="expression" dxfId="308" priority="199" stopIfTrue="1">
      <formula>K10-E10&lt;=-0.2</formula>
    </cfRule>
    <cfRule type="expression" dxfId="307" priority="201">
      <formula>K10-E10&gt;=-0.1</formula>
    </cfRule>
    <cfRule type="expression" dxfId="306" priority="200" stopIfTrue="1">
      <formula>K10-E10&lt;-0.1</formula>
    </cfRule>
    <cfRule type="containsBlanks" priority="198" stopIfTrue="1">
      <formula>LEN(TRIM(K10))=0</formula>
    </cfRule>
    <cfRule type="iconSet" priority="197">
      <iconSet iconSet="5Quarters">
        <cfvo type="percent" val="0"/>
        <cfvo type="num" val="0.25"/>
        <cfvo type="num" val="0.5"/>
        <cfvo type="num" val="0.75"/>
        <cfvo type="num" val="1"/>
      </iconSet>
    </cfRule>
  </conditionalFormatting>
  <conditionalFormatting sqref="K14:K17">
    <cfRule type="expression" dxfId="305" priority="42">
      <formula>AND(OR(C14="x", D14="x",E14="x"), K14="no")</formula>
    </cfRule>
  </conditionalFormatting>
  <conditionalFormatting sqref="K7:L7">
    <cfRule type="expression" dxfId="304" priority="255" stopIfTrue="1">
      <formula>K7-E7&lt;-0.1</formula>
    </cfRule>
    <cfRule type="expression" dxfId="303" priority="254" stopIfTrue="1">
      <formula>K7-E7&lt;=-0.2</formula>
    </cfRule>
    <cfRule type="iconSet" priority="252">
      <iconSet iconSet="5Quarters">
        <cfvo type="percent" val="0"/>
        <cfvo type="num" val="0.25"/>
        <cfvo type="num" val="0.5"/>
        <cfvo type="num" val="0.75"/>
        <cfvo type="num" val="1"/>
      </iconSet>
    </cfRule>
    <cfRule type="containsBlanks" priority="253" stopIfTrue="1">
      <formula>LEN(TRIM(K7))=0</formula>
    </cfRule>
    <cfRule type="expression" dxfId="302" priority="256">
      <formula>K7-E7&gt;=-0.1</formula>
    </cfRule>
  </conditionalFormatting>
  <conditionalFormatting sqref="L8">
    <cfRule type="expression" dxfId="301" priority="251">
      <formula>L8-F7&gt;=-0.1</formula>
    </cfRule>
    <cfRule type="expression" dxfId="300" priority="250" stopIfTrue="1">
      <formula>L8-F7&lt;-0.1</formula>
    </cfRule>
    <cfRule type="expression" dxfId="299" priority="249" stopIfTrue="1">
      <formula>L8-F7&lt;=-0.2</formula>
    </cfRule>
    <cfRule type="containsBlanks" priority="248" stopIfTrue="1">
      <formula>LEN(TRIM(L8))=0</formula>
    </cfRule>
    <cfRule type="iconSet" priority="247">
      <iconSet iconSet="5Quarters">
        <cfvo type="percent" val="0"/>
        <cfvo type="num" val="0.25"/>
        <cfvo type="num" val="0.5"/>
        <cfvo type="num" val="0.75"/>
        <cfvo type="num" val="1"/>
      </iconSet>
    </cfRule>
  </conditionalFormatting>
  <conditionalFormatting sqref="L9">
    <cfRule type="iconSet" priority="187">
      <iconSet iconSet="5Quarters">
        <cfvo type="percent" val="0"/>
        <cfvo type="num" val="0.25"/>
        <cfvo type="num" val="0.5"/>
        <cfvo type="num" val="0.75"/>
        <cfvo type="num" val="1"/>
      </iconSet>
    </cfRule>
    <cfRule type="containsBlanks" priority="188" stopIfTrue="1">
      <formula>LEN(TRIM(L9))=0</formula>
    </cfRule>
    <cfRule type="expression" dxfId="298" priority="189" stopIfTrue="1">
      <formula>L9-F9&lt;=-0.2</formula>
    </cfRule>
    <cfRule type="expression" dxfId="297" priority="190" stopIfTrue="1">
      <formula>L9-F9&lt;-0.1</formula>
    </cfRule>
    <cfRule type="expression" dxfId="296" priority="191">
      <formula>L9-F9&gt;=-0.1</formula>
    </cfRule>
  </conditionalFormatting>
  <conditionalFormatting sqref="L10:L11">
    <cfRule type="expression" dxfId="295" priority="195" stopIfTrue="1">
      <formula>L10-F10&lt;-0.1</formula>
    </cfRule>
    <cfRule type="expression" dxfId="294" priority="194" stopIfTrue="1">
      <formula>L10-F10&lt;=-0.2</formula>
    </cfRule>
    <cfRule type="containsBlanks" priority="193" stopIfTrue="1">
      <formula>LEN(TRIM(L10))=0</formula>
    </cfRule>
    <cfRule type="iconSet" priority="192">
      <iconSet iconSet="5Quarters">
        <cfvo type="percent" val="0"/>
        <cfvo type="num" val="0.25"/>
        <cfvo type="num" val="0.5"/>
        <cfvo type="num" val="0.75"/>
        <cfvo type="num" val="1"/>
      </iconSet>
    </cfRule>
    <cfRule type="expression" dxfId="293" priority="196">
      <formula>L10-F10&gt;=-0.1</formula>
    </cfRule>
  </conditionalFormatting>
  <conditionalFormatting sqref="L14:L17">
    <cfRule type="expression" dxfId="292" priority="26">
      <formula>AND(OR(C14="x", D14="x", E14="x",F14="x"), L14="no")</formula>
    </cfRule>
  </conditionalFormatting>
  <conditionalFormatting sqref="M7">
    <cfRule type="iconSet" priority="242">
      <iconSet iconSet="5Quarters">
        <cfvo type="percent" val="0"/>
        <cfvo type="num" val="0.25"/>
        <cfvo type="num" val="0.5"/>
        <cfvo type="num" val="0.75"/>
        <cfvo type="num" val="1"/>
      </iconSet>
    </cfRule>
    <cfRule type="containsBlanks" priority="243" stopIfTrue="1">
      <formula>LEN(TRIM(M7))=0</formula>
    </cfRule>
    <cfRule type="expression" dxfId="291" priority="244" stopIfTrue="1">
      <formula>M7-G7&lt;=-0.2</formula>
    </cfRule>
    <cfRule type="expression" dxfId="290" priority="245" stopIfTrue="1">
      <formula>M7-G7&lt;-0.1</formula>
    </cfRule>
    <cfRule type="expression" dxfId="289" priority="246">
      <formula>M7-G7&gt;=-0.1</formula>
    </cfRule>
  </conditionalFormatting>
  <conditionalFormatting sqref="M8">
    <cfRule type="expression" dxfId="288" priority="181">
      <formula>M8-G8&gt;=-0.1</formula>
    </cfRule>
    <cfRule type="containsBlanks" priority="178" stopIfTrue="1">
      <formula>LEN(TRIM(M8))=0</formula>
    </cfRule>
    <cfRule type="expression" dxfId="287" priority="179" stopIfTrue="1">
      <formula>M8-G8&lt;=-0.2</formula>
    </cfRule>
    <cfRule type="iconSet" priority="177">
      <iconSet iconSet="5Quarters">
        <cfvo type="percent" val="0"/>
        <cfvo type="num" val="0.25"/>
        <cfvo type="num" val="0.5"/>
        <cfvo type="num" val="0.75"/>
        <cfvo type="num" val="1"/>
      </iconSet>
    </cfRule>
    <cfRule type="expression" dxfId="286" priority="180" stopIfTrue="1">
      <formula>M8-G8&lt;-0.1</formula>
    </cfRule>
  </conditionalFormatting>
  <conditionalFormatting sqref="M9">
    <cfRule type="iconSet" priority="172">
      <iconSet iconSet="5Quarters">
        <cfvo type="percent" val="0"/>
        <cfvo type="num" val="0.25"/>
        <cfvo type="num" val="0.5"/>
        <cfvo type="num" val="0.75"/>
        <cfvo type="num" val="1"/>
      </iconSet>
    </cfRule>
    <cfRule type="expression" dxfId="285" priority="176">
      <formula>M9-G9&gt;=-0.1</formula>
    </cfRule>
    <cfRule type="expression" dxfId="284" priority="175" stopIfTrue="1">
      <formula>M9-G9&lt;-0.1</formula>
    </cfRule>
    <cfRule type="expression" dxfId="283" priority="174" stopIfTrue="1">
      <formula>M9-G9&lt;=-0.2</formula>
    </cfRule>
    <cfRule type="containsBlanks" priority="173" stopIfTrue="1">
      <formula>LEN(TRIM(M9))=0</formula>
    </cfRule>
  </conditionalFormatting>
  <conditionalFormatting sqref="M10:M11">
    <cfRule type="expression" dxfId="282" priority="171">
      <formula>M10-G10&gt;=-0.1</formula>
    </cfRule>
    <cfRule type="expression" dxfId="281" priority="170" stopIfTrue="1">
      <formula>M10-G10&lt;-0.1</formula>
    </cfRule>
    <cfRule type="expression" dxfId="280" priority="169" stopIfTrue="1">
      <formula>M10-G10&lt;=-0.2</formula>
    </cfRule>
    <cfRule type="containsBlanks" priority="168" stopIfTrue="1">
      <formula>LEN(TRIM(M10))=0</formula>
    </cfRule>
    <cfRule type="iconSet" priority="167">
      <iconSet iconSet="5Quarters">
        <cfvo type="percent" val="0"/>
        <cfvo type="num" val="0.25"/>
        <cfvo type="num" val="0.5"/>
        <cfvo type="num" val="0.75"/>
        <cfvo type="num" val="1"/>
      </iconSet>
    </cfRule>
  </conditionalFormatting>
  <conditionalFormatting sqref="M14:M17">
    <cfRule type="expression" dxfId="279" priority="10">
      <formula>AND(OR(C14="x", D14="x", E14="x", F14="x",G14="x"), M14="no")</formula>
    </cfRule>
  </conditionalFormatting>
  <conditionalFormatting sqref="N7:N10">
    <cfRule type="iconSet" priority="6">
      <iconSet iconSet="5Arrows" showValue="0">
        <cfvo type="percent" val="0"/>
        <cfvo type="num" val="-0.2"/>
        <cfvo type="num" val="-0.15"/>
        <cfvo type="num" val="-0.12"/>
        <cfvo type="num" val="-0.1"/>
      </iconSet>
    </cfRule>
    <cfRule type="expression" dxfId="278" priority="4" stopIfTrue="1">
      <formula>$A7=""</formula>
    </cfRule>
  </conditionalFormatting>
  <conditionalFormatting sqref="N11">
    <cfRule type="iconSet" priority="166">
      <iconSet iconSet="5Arrows" showValue="0">
        <cfvo type="percent" val="0"/>
        <cfvo type="num" val="-0.2"/>
        <cfvo type="num" val="-0.15"/>
        <cfvo type="num" val="-0.12"/>
        <cfvo type="num" val="-0.1"/>
      </iconSet>
    </cfRule>
  </conditionalFormatting>
  <conditionalFormatting sqref="N14:N17">
    <cfRule type="expression" dxfId="277" priority="1" stopIfTrue="1">
      <formula>$A14=""</formula>
    </cfRule>
  </conditionalFormatting>
  <conditionalFormatting sqref="O21:O24 O27:O29">
    <cfRule type="cellIs" dxfId="276" priority="88" stopIfTrue="1" operator="greaterThan">
      <formula>1</formula>
    </cfRule>
    <cfRule type="dataBar" priority="89">
      <dataBar showValue="0">
        <cfvo type="num" val="0"/>
        <cfvo type="num" val="1"/>
        <color theme="4" tint="0.39997558519241921"/>
      </dataBar>
      <extLst>
        <ext xmlns:x14="http://schemas.microsoft.com/office/spreadsheetml/2009/9/main" uri="{B025F937-C7B1-47D3-B67F-A62EFF666E3E}">
          <x14:id>{82872A78-4AD9-4606-92F3-8E115C8C7CC4}</x14:id>
        </ext>
      </extLst>
    </cfRule>
  </conditionalFormatting>
  <dataValidations count="1">
    <dataValidation type="list" allowBlank="1" showInputMessage="1" showErrorMessage="1" sqref="C14:H17" xr:uid="{00000000-0002-0000-0400-000000000000}">
      <formula1>"x"</formula1>
    </dataValidation>
  </dataValidations>
  <hyperlinks>
    <hyperlink ref="A4" r:id="rId1" xr:uid="{6617D6DC-D462-45C8-99EC-525F3C421E5D}"/>
    <hyperlink ref="A2" r:id="rId2" xr:uid="{E1222E37-45B7-48EA-85B9-BA27377436B4}"/>
  </hyperlinks>
  <pageMargins left="0.7" right="0.7" top="0.75" bottom="0.75" header="0.3" footer="0.3"/>
  <pageSetup paperSize="9" orientation="portrait" r:id="rId3"/>
  <drawing r:id="rId4"/>
  <extLst>
    <ext xmlns:x14="http://schemas.microsoft.com/office/spreadsheetml/2009/9/main" uri="{78C0D931-6437-407d-A8EE-F0AAD7539E65}">
      <x14:conditionalFormattings>
        <x14:conditionalFormatting xmlns:xm="http://schemas.microsoft.com/office/excel/2006/main">
          <x14:cfRule type="iconSet" priority="3" id="{76CAF570-4CE5-4FD6-9351-E0C7C1D797D0}">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N14:N17</xm:sqref>
        </x14:conditionalFormatting>
        <x14:conditionalFormatting xmlns:xm="http://schemas.microsoft.com/office/excel/2006/main">
          <x14:cfRule type="dataBar" id="{82872A78-4AD9-4606-92F3-8E115C8C7CC4}">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O21:O24 O27:O29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'progress-codes'!$A$4:$A$5</xm:f>
          </x14:formula1>
          <xm:sqref>I14:M17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348DC-87D9-44A1-AF6D-145632FE5269}">
  <sheetPr codeName="Sheet7">
    <tabColor theme="3" tint="0.39997558519241921"/>
  </sheetPr>
  <dimension ref="A1:Q29"/>
  <sheetViews>
    <sheetView topLeftCell="A14" zoomScaleNormal="100" workbookViewId="0">
      <selection activeCell="A10" sqref="A10"/>
    </sheetView>
  </sheetViews>
  <sheetFormatPr defaultColWidth="9.1796875" defaultRowHeight="14.5" x14ac:dyDescent="0.35"/>
  <cols>
    <col min="1" max="1" width="75.1796875" customWidth="1"/>
    <col min="2" max="2" width="18.453125" style="143" customWidth="1"/>
    <col min="3" max="3" width="11.1796875" customWidth="1"/>
    <col min="15" max="15" width="15.1796875" customWidth="1"/>
    <col min="16" max="16" width="81.81640625" customWidth="1"/>
    <col min="17" max="17" width="71.7265625" customWidth="1"/>
  </cols>
  <sheetData>
    <row r="1" spans="1:17" ht="18.5" x14ac:dyDescent="0.45">
      <c r="A1" s="14" t="s">
        <v>0</v>
      </c>
      <c r="B1" s="139" t="s">
        <v>79</v>
      </c>
    </row>
    <row r="2" spans="1:17" s="20" customFormat="1" ht="62.15" customHeight="1" x14ac:dyDescent="0.35">
      <c r="A2" s="162" t="s">
        <v>130</v>
      </c>
      <c r="B2" s="148" t="s">
        <v>179</v>
      </c>
    </row>
    <row r="3" spans="1:17" s="20" customFormat="1" ht="62.15" customHeight="1" x14ac:dyDescent="0.45">
      <c r="A3" s="14" t="s">
        <v>80</v>
      </c>
      <c r="B3" s="139" t="s">
        <v>81</v>
      </c>
    </row>
    <row r="4" spans="1:17" ht="105.65" customHeight="1" x14ac:dyDescent="0.35">
      <c r="A4" s="162" t="s">
        <v>131</v>
      </c>
      <c r="B4" s="148" t="s">
        <v>132</v>
      </c>
      <c r="O4" s="52"/>
    </row>
    <row r="5" spans="1:17" s="19" customFormat="1" ht="38.5" customHeight="1" thickBot="1" x14ac:dyDescent="0.5">
      <c r="A5" s="50"/>
      <c r="B5" s="141"/>
      <c r="C5" s="53"/>
      <c r="D5" s="53"/>
      <c r="E5" s="46" t="s">
        <v>83</v>
      </c>
      <c r="F5" s="53"/>
      <c r="G5" s="53"/>
      <c r="H5" s="53"/>
      <c r="I5" s="84" t="s">
        <v>84</v>
      </c>
      <c r="J5" s="53"/>
      <c r="K5" s="46"/>
      <c r="L5" s="53"/>
      <c r="M5" s="53"/>
      <c r="N5" s="53"/>
      <c r="O5" s="53"/>
      <c r="P5" s="53"/>
    </row>
    <row r="6" spans="1:17" ht="34" customHeight="1" x14ac:dyDescent="0.45">
      <c r="A6" s="14" t="s">
        <v>85</v>
      </c>
      <c r="B6" s="139" t="s">
        <v>86</v>
      </c>
      <c r="C6" s="24" t="s">
        <v>87</v>
      </c>
      <c r="D6" s="25" t="s">
        <v>88</v>
      </c>
      <c r="E6" s="25" t="s">
        <v>89</v>
      </c>
      <c r="F6" s="25" t="s">
        <v>90</v>
      </c>
      <c r="G6" s="26"/>
      <c r="H6" s="51"/>
      <c r="I6" s="5" t="s">
        <v>87</v>
      </c>
      <c r="J6" s="6" t="s">
        <v>88</v>
      </c>
      <c r="K6" s="6" t="s">
        <v>89</v>
      </c>
      <c r="L6" s="6" t="s">
        <v>90</v>
      </c>
      <c r="M6" s="6"/>
      <c r="N6" s="23" t="s">
        <v>91</v>
      </c>
      <c r="O6" s="74" t="s">
        <v>92</v>
      </c>
      <c r="P6" s="54" t="s">
        <v>93</v>
      </c>
      <c r="Q6" s="54" t="s">
        <v>94</v>
      </c>
    </row>
    <row r="7" spans="1:17" ht="51" customHeight="1" x14ac:dyDescent="0.35">
      <c r="A7" s="159" t="s">
        <v>133</v>
      </c>
      <c r="B7" s="154" t="s">
        <v>134</v>
      </c>
      <c r="C7" s="55">
        <v>0</v>
      </c>
      <c r="D7" s="56">
        <v>0.25</v>
      </c>
      <c r="E7" s="56">
        <v>0.75</v>
      </c>
      <c r="F7" s="56">
        <v>1</v>
      </c>
      <c r="G7" s="57"/>
      <c r="H7" s="58"/>
      <c r="I7" s="55">
        <v>0</v>
      </c>
      <c r="J7" s="56"/>
      <c r="K7" s="56"/>
      <c r="L7" s="56"/>
      <c r="M7" s="56"/>
      <c r="N7" s="85">
        <f>IF(M7&lt;&gt;"",M7-G7,(IF(L7&lt;&gt;"",L7-F7,(IF(K7&lt;&gt;"",K7-E7,(IF(J7&lt;&gt;"",J7-D7,(IF(I7&lt;&gt;"",I7-C7,0)))))))))</f>
        <v>0</v>
      </c>
      <c r="O7" s="88">
        <f>MAX(I7:M7)</f>
        <v>0</v>
      </c>
      <c r="P7" s="178" t="s">
        <v>180</v>
      </c>
      <c r="Q7" s="177" t="s">
        <v>51</v>
      </c>
    </row>
    <row r="8" spans="1:17" x14ac:dyDescent="0.35">
      <c r="A8" s="1"/>
      <c r="B8" s="142"/>
      <c r="C8" s="55"/>
      <c r="D8" s="56"/>
      <c r="E8" s="56"/>
      <c r="F8" s="56"/>
      <c r="G8" s="57"/>
      <c r="H8" s="58"/>
      <c r="I8" s="55"/>
      <c r="J8" s="56"/>
      <c r="K8" s="56"/>
      <c r="L8" s="56"/>
      <c r="M8" s="56"/>
      <c r="N8" s="85">
        <f t="shared" ref="N8:N10" si="0">IF(M8&lt;&gt;"",M8-G8,(IF(L8&lt;&gt;"",L8-F8,(IF(K8&lt;&gt;"",K8-E8,(IF(J8&lt;&gt;"",J8-D8,(IF(I8&lt;&gt;"",I8-C8,0)))))))))</f>
        <v>0</v>
      </c>
      <c r="O8" s="88">
        <f t="shared" ref="O8:O10" si="1">MAX(I8:M8)</f>
        <v>0</v>
      </c>
      <c r="P8" s="48"/>
      <c r="Q8" s="48"/>
    </row>
    <row r="9" spans="1:17" x14ac:dyDescent="0.35">
      <c r="A9" s="1"/>
      <c r="B9" s="142"/>
      <c r="C9" s="55"/>
      <c r="D9" s="56"/>
      <c r="E9" s="56"/>
      <c r="F9" s="56"/>
      <c r="G9" s="57"/>
      <c r="H9" s="58"/>
      <c r="I9" s="55"/>
      <c r="J9" s="56"/>
      <c r="K9" s="56"/>
      <c r="L9" s="56"/>
      <c r="M9" s="56"/>
      <c r="N9" s="85">
        <f t="shared" si="0"/>
        <v>0</v>
      </c>
      <c r="O9" s="88">
        <f t="shared" si="1"/>
        <v>0</v>
      </c>
      <c r="P9" s="48"/>
      <c r="Q9" s="48"/>
    </row>
    <row r="10" spans="1:17" ht="15" thickBot="1" x14ac:dyDescent="0.4">
      <c r="A10" s="1"/>
      <c r="B10" s="142"/>
      <c r="C10" s="59"/>
      <c r="D10" s="60"/>
      <c r="E10" s="60"/>
      <c r="F10" s="60"/>
      <c r="G10" s="61"/>
      <c r="H10" s="58"/>
      <c r="I10" s="59"/>
      <c r="J10" s="60"/>
      <c r="K10" s="60"/>
      <c r="L10" s="60"/>
      <c r="M10" s="60"/>
      <c r="N10" s="85">
        <f t="shared" si="0"/>
        <v>0</v>
      </c>
      <c r="O10" s="88">
        <f t="shared" si="1"/>
        <v>0</v>
      </c>
      <c r="P10" s="48"/>
      <c r="Q10" s="48"/>
    </row>
    <row r="11" spans="1:17" ht="46.5" customHeight="1" thickBot="1" x14ac:dyDescent="0.5">
      <c r="E11" s="46" t="s">
        <v>97</v>
      </c>
      <c r="F11" s="47"/>
      <c r="G11" s="47"/>
      <c r="H11" s="47"/>
      <c r="I11" s="84" t="s">
        <v>98</v>
      </c>
      <c r="J11" s="47"/>
      <c r="K11" s="46"/>
    </row>
    <row r="12" spans="1:17" ht="32.15" customHeight="1" x14ac:dyDescent="0.45">
      <c r="A12" s="62" t="s">
        <v>5</v>
      </c>
      <c r="B12" s="144" t="s">
        <v>86</v>
      </c>
      <c r="C12" s="24" t="s">
        <v>87</v>
      </c>
      <c r="D12" s="25" t="s">
        <v>88</v>
      </c>
      <c r="E12" s="25" t="s">
        <v>89</v>
      </c>
      <c r="F12" s="25" t="s">
        <v>90</v>
      </c>
      <c r="G12" s="26"/>
      <c r="H12" s="63"/>
      <c r="I12" s="5" t="s">
        <v>87</v>
      </c>
      <c r="J12" s="6" t="s">
        <v>88</v>
      </c>
      <c r="K12" s="6" t="s">
        <v>89</v>
      </c>
      <c r="L12" s="6" t="s">
        <v>90</v>
      </c>
      <c r="M12" s="73"/>
      <c r="N12" s="74" t="s">
        <v>91</v>
      </c>
      <c r="P12" s="54" t="s">
        <v>93</v>
      </c>
      <c r="Q12" s="54" t="s">
        <v>94</v>
      </c>
    </row>
    <row r="13" spans="1:17" ht="68.25" customHeight="1" x14ac:dyDescent="0.35">
      <c r="A13" s="65" t="s">
        <v>155</v>
      </c>
      <c r="B13" s="154" t="s">
        <v>134</v>
      </c>
      <c r="C13" s="31"/>
      <c r="D13" s="32" t="s">
        <v>101</v>
      </c>
      <c r="E13" s="32" t="s">
        <v>101</v>
      </c>
      <c r="F13" s="32"/>
      <c r="G13" s="33"/>
      <c r="H13" s="64"/>
      <c r="I13" s="31"/>
      <c r="J13" s="32"/>
      <c r="K13" s="32"/>
      <c r="L13" s="32"/>
      <c r="M13" s="75"/>
      <c r="N13" s="85">
        <f>IF(COUNTIF(I13:M13,"yes")&gt;0,1,(IF(OR(AND(C13="x",I13="no"),(AND(D13="x",J13="no")),(AND(E13="x",K13="no")),(AND(F13="x",L13="no")),(AND(G13="x",M13="no")))=FALSE,2,3)))</f>
        <v>2</v>
      </c>
      <c r="P13" s="173" t="s">
        <v>181</v>
      </c>
      <c r="Q13" s="174"/>
    </row>
    <row r="14" spans="1:17" ht="33.75" customHeight="1" x14ac:dyDescent="0.35">
      <c r="A14" s="65" t="s">
        <v>158</v>
      </c>
      <c r="B14" s="154" t="s">
        <v>134</v>
      </c>
      <c r="C14" s="31"/>
      <c r="D14" s="32"/>
      <c r="E14" s="32"/>
      <c r="F14" s="32" t="s">
        <v>101</v>
      </c>
      <c r="G14" s="33"/>
      <c r="H14" s="64"/>
      <c r="I14" s="31"/>
      <c r="J14" s="32"/>
      <c r="K14" s="32"/>
      <c r="L14" s="32"/>
      <c r="M14" s="75"/>
      <c r="N14" s="85">
        <f t="shared" ref="N14:N16" si="2">IF(COUNTIF(I14:M14,"yes")&gt;0,1,(IF(OR(AND(C14="x",I14="no"),(AND(D14="x",J14="no")),(AND(E14="x",K14="no")),(AND(F14="x",L14="no")),(AND(G14="x",M14="no")))=FALSE,2,3)))</f>
        <v>2</v>
      </c>
      <c r="P14" s="173" t="s">
        <v>182</v>
      </c>
      <c r="Q14" s="174" t="s">
        <v>183</v>
      </c>
    </row>
    <row r="15" spans="1:17" ht="21.65" customHeight="1" x14ac:dyDescent="0.35">
      <c r="A15" s="1"/>
      <c r="B15" s="142"/>
      <c r="C15" s="31"/>
      <c r="D15" s="32"/>
      <c r="E15" s="32"/>
      <c r="F15" s="32"/>
      <c r="G15" s="33"/>
      <c r="H15" s="64"/>
      <c r="I15" s="31"/>
      <c r="J15" s="32"/>
      <c r="K15" s="32"/>
      <c r="L15" s="32"/>
      <c r="M15" s="75"/>
      <c r="N15" s="85">
        <f t="shared" si="2"/>
        <v>2</v>
      </c>
      <c r="P15" s="48"/>
      <c r="Q15" s="48"/>
    </row>
    <row r="16" spans="1:17" ht="29.15" customHeight="1" thickBot="1" x14ac:dyDescent="0.4">
      <c r="A16" s="1"/>
      <c r="B16" s="142"/>
      <c r="C16" s="34"/>
      <c r="D16" s="35"/>
      <c r="E16" s="35"/>
      <c r="F16" s="35"/>
      <c r="G16" s="36"/>
      <c r="H16" s="64"/>
      <c r="I16" s="34"/>
      <c r="J16" s="35"/>
      <c r="K16" s="35"/>
      <c r="L16" s="35"/>
      <c r="M16" s="76"/>
      <c r="N16" s="85">
        <f t="shared" si="2"/>
        <v>2</v>
      </c>
      <c r="P16" s="48"/>
      <c r="Q16" s="48"/>
    </row>
    <row r="18" spans="1:17" s="19" customFormat="1" ht="38.15" customHeight="1" thickBot="1" x14ac:dyDescent="0.5">
      <c r="B18" s="141"/>
      <c r="C18" s="21"/>
      <c r="D18" s="46"/>
      <c r="E18" s="46" t="s">
        <v>104</v>
      </c>
      <c r="F18" s="46"/>
      <c r="G18" s="46"/>
      <c r="H18" s="46"/>
      <c r="I18" s="46"/>
      <c r="J18" s="46"/>
      <c r="K18" s="46" t="s">
        <v>105</v>
      </c>
      <c r="L18" s="46"/>
      <c r="M18" s="21"/>
    </row>
    <row r="19" spans="1:17" ht="32.15" customHeight="1" thickBot="1" x14ac:dyDescent="0.5">
      <c r="A19" s="62" t="s">
        <v>106</v>
      </c>
      <c r="B19" s="145"/>
      <c r="C19" s="27" t="s">
        <v>87</v>
      </c>
      <c r="D19" s="28" t="s">
        <v>88</v>
      </c>
      <c r="E19" s="28" t="s">
        <v>89</v>
      </c>
      <c r="F19" s="28" t="s">
        <v>90</v>
      </c>
      <c r="G19" s="29"/>
      <c r="H19" s="30" t="s">
        <v>107</v>
      </c>
      <c r="I19" s="5" t="s">
        <v>87</v>
      </c>
      <c r="J19" s="6" t="s">
        <v>88</v>
      </c>
      <c r="K19" s="6" t="s">
        <v>89</v>
      </c>
      <c r="L19" s="6" t="s">
        <v>90</v>
      </c>
      <c r="M19" s="6"/>
      <c r="N19" s="7" t="s">
        <v>107</v>
      </c>
      <c r="O19" s="18" t="s">
        <v>91</v>
      </c>
      <c r="P19" s="54" t="s">
        <v>93</v>
      </c>
      <c r="Q19" s="54" t="s">
        <v>94</v>
      </c>
    </row>
    <row r="20" spans="1:17" ht="18" customHeight="1" thickBot="1" x14ac:dyDescent="0.4">
      <c r="A20" t="s">
        <v>108</v>
      </c>
      <c r="C20" s="8"/>
      <c r="D20" s="9"/>
      <c r="E20" s="9"/>
      <c r="F20" s="9"/>
      <c r="G20" s="9"/>
      <c r="H20" s="10">
        <f>SUM(C20:G20)</f>
        <v>0</v>
      </c>
      <c r="I20" s="4"/>
      <c r="J20" s="3"/>
      <c r="K20" s="3"/>
      <c r="L20" s="3"/>
      <c r="M20" s="3"/>
      <c r="N20" s="12">
        <f>SUM(I20:M20)</f>
        <v>0</v>
      </c>
      <c r="O20" s="56">
        <f>IFERROR(N20/H20,0)</f>
        <v>0</v>
      </c>
      <c r="P20" s="48"/>
      <c r="Q20" s="48"/>
    </row>
    <row r="21" spans="1:17" ht="15" thickBot="1" x14ac:dyDescent="0.4">
      <c r="A21" t="s">
        <v>109</v>
      </c>
      <c r="C21" s="4"/>
      <c r="D21" s="3"/>
      <c r="E21" s="3"/>
      <c r="F21" s="3"/>
      <c r="G21" s="3"/>
      <c r="H21" s="10">
        <f t="shared" ref="H21:H22" si="3">SUM(C21:G21)</f>
        <v>0</v>
      </c>
      <c r="I21" s="4"/>
      <c r="J21" s="3"/>
      <c r="K21" s="3"/>
      <c r="L21" s="3"/>
      <c r="M21" s="3"/>
      <c r="N21" s="12">
        <f t="shared" ref="N21:N23" si="4">SUM(I21:M21)</f>
        <v>0</v>
      </c>
      <c r="O21" s="56">
        <f t="shared" ref="O21:O23" si="5">IFERROR(N21/H21,0)</f>
        <v>0</v>
      </c>
      <c r="P21" s="48"/>
      <c r="Q21" s="48"/>
    </row>
    <row r="22" spans="1:17" x14ac:dyDescent="0.35">
      <c r="A22" t="s">
        <v>110</v>
      </c>
      <c r="C22" s="15"/>
      <c r="D22" s="16"/>
      <c r="E22" s="16"/>
      <c r="F22" s="16"/>
      <c r="G22" s="16"/>
      <c r="H22" s="37">
        <f t="shared" si="3"/>
        <v>0</v>
      </c>
      <c r="I22" s="15"/>
      <c r="J22" s="16"/>
      <c r="K22" s="16"/>
      <c r="L22" s="16"/>
      <c r="M22" s="16"/>
      <c r="N22" s="38">
        <f t="shared" si="4"/>
        <v>0</v>
      </c>
      <c r="O22" s="56">
        <f t="shared" si="5"/>
        <v>0</v>
      </c>
      <c r="P22" s="48"/>
      <c r="Q22" s="48"/>
    </row>
    <row r="23" spans="1:17" ht="15" thickBot="1" x14ac:dyDescent="0.4">
      <c r="A23" s="22" t="s">
        <v>111</v>
      </c>
      <c r="B23" s="146"/>
      <c r="C23" s="39">
        <f>SUM(C20:C22)</f>
        <v>0</v>
      </c>
      <c r="D23" s="40">
        <f t="shared" ref="D23:G23" si="6">SUM(D20:D22)</f>
        <v>0</v>
      </c>
      <c r="E23" s="40">
        <f t="shared" si="6"/>
        <v>0</v>
      </c>
      <c r="F23" s="40">
        <f t="shared" si="6"/>
        <v>0</v>
      </c>
      <c r="G23" s="41">
        <f t="shared" si="6"/>
        <v>0</v>
      </c>
      <c r="H23" s="42">
        <f>SUM(C23:G23)</f>
        <v>0</v>
      </c>
      <c r="I23" s="43">
        <f>SUM(I20:I22)</f>
        <v>0</v>
      </c>
      <c r="J23" s="44">
        <f t="shared" ref="J23:M23" si="7">SUM(J20:J22)</f>
        <v>0</v>
      </c>
      <c r="K23" s="44">
        <f t="shared" si="7"/>
        <v>0</v>
      </c>
      <c r="L23" s="44">
        <f t="shared" si="7"/>
        <v>0</v>
      </c>
      <c r="M23" s="44">
        <f t="shared" si="7"/>
        <v>0</v>
      </c>
      <c r="N23" s="45">
        <f t="shared" si="4"/>
        <v>0</v>
      </c>
      <c r="O23" s="56">
        <f t="shared" si="5"/>
        <v>0</v>
      </c>
      <c r="P23" s="48"/>
      <c r="Q23" s="48"/>
    </row>
    <row r="24" spans="1:17" s="19" customFormat="1" ht="38.15" customHeight="1" thickTop="1" thickBot="1" x14ac:dyDescent="0.5">
      <c r="B24" s="141"/>
      <c r="C24" s="21"/>
      <c r="D24" s="21"/>
      <c r="E24" s="46" t="s">
        <v>112</v>
      </c>
      <c r="F24" s="46"/>
      <c r="G24" s="46"/>
      <c r="H24" s="46"/>
      <c r="I24" s="46"/>
      <c r="J24" s="46"/>
      <c r="K24" s="46" t="s">
        <v>113</v>
      </c>
      <c r="L24" s="46"/>
      <c r="M24" s="21"/>
      <c r="N24" s="21"/>
    </row>
    <row r="25" spans="1:17" ht="32.15" customHeight="1" thickBot="1" x14ac:dyDescent="0.5">
      <c r="A25" s="62" t="s">
        <v>114</v>
      </c>
      <c r="B25" s="145"/>
      <c r="C25" s="27" t="s">
        <v>87</v>
      </c>
      <c r="D25" s="28" t="s">
        <v>88</v>
      </c>
      <c r="E25" s="28" t="s">
        <v>89</v>
      </c>
      <c r="F25" s="28" t="s">
        <v>90</v>
      </c>
      <c r="G25" s="29"/>
      <c r="H25" s="30" t="s">
        <v>107</v>
      </c>
      <c r="I25" s="5" t="s">
        <v>87</v>
      </c>
      <c r="J25" s="6" t="s">
        <v>88</v>
      </c>
      <c r="K25" s="6" t="s">
        <v>89</v>
      </c>
      <c r="L25" s="6" t="s">
        <v>90</v>
      </c>
      <c r="M25" s="6"/>
      <c r="N25" s="7" t="s">
        <v>107</v>
      </c>
      <c r="O25" s="18" t="s">
        <v>91</v>
      </c>
      <c r="P25" s="54" t="s">
        <v>93</v>
      </c>
      <c r="Q25" s="54" t="s">
        <v>94</v>
      </c>
    </row>
    <row r="26" spans="1:17" x14ac:dyDescent="0.35">
      <c r="A26" t="s">
        <v>115</v>
      </c>
      <c r="C26" s="8">
        <v>10</v>
      </c>
      <c r="D26" s="9">
        <v>40</v>
      </c>
      <c r="E26" s="9">
        <v>20</v>
      </c>
      <c r="F26" s="9">
        <v>5</v>
      </c>
      <c r="G26" s="9"/>
      <c r="H26" s="11">
        <f t="shared" ref="H26:H27" si="8">SUM(C26:G26)</f>
        <v>75</v>
      </c>
      <c r="I26" s="8">
        <v>5</v>
      </c>
      <c r="J26" s="9"/>
      <c r="K26" s="9"/>
      <c r="L26" s="9"/>
      <c r="M26" s="9"/>
      <c r="N26" s="11">
        <f t="shared" ref="N26:N27" si="9">SUM(I26:M26)</f>
        <v>5</v>
      </c>
      <c r="O26" s="56">
        <f t="shared" ref="O26:O28" si="10">IFERROR(N26/H26,0)</f>
        <v>6.6666666666666666E-2</v>
      </c>
      <c r="P26" s="48"/>
      <c r="Q26" s="48"/>
    </row>
    <row r="27" spans="1:17" x14ac:dyDescent="0.35">
      <c r="A27" t="s">
        <v>116</v>
      </c>
      <c r="C27" s="15"/>
      <c r="D27" s="16">
        <v>10</v>
      </c>
      <c r="E27" s="16">
        <v>10</v>
      </c>
      <c r="F27" s="16"/>
      <c r="G27" s="16"/>
      <c r="H27" s="17">
        <f t="shared" si="8"/>
        <v>20</v>
      </c>
      <c r="I27" s="15"/>
      <c r="J27" s="16"/>
      <c r="K27" s="16"/>
      <c r="L27" s="16"/>
      <c r="M27" s="16"/>
      <c r="N27" s="17">
        <f t="shared" si="9"/>
        <v>0</v>
      </c>
      <c r="O27" s="56">
        <f t="shared" si="10"/>
        <v>0</v>
      </c>
      <c r="P27" s="48"/>
      <c r="Q27" s="48"/>
    </row>
    <row r="28" spans="1:17" ht="15" thickBot="1" x14ac:dyDescent="0.4">
      <c r="A28" s="22" t="s">
        <v>117</v>
      </c>
      <c r="B28" s="146"/>
      <c r="C28" s="39">
        <f>SUM(C24:C27)</f>
        <v>10</v>
      </c>
      <c r="D28" s="40">
        <f t="shared" ref="D28:G28" si="11">SUM(D24:D27)</f>
        <v>50</v>
      </c>
      <c r="E28" s="40">
        <f t="shared" si="11"/>
        <v>30</v>
      </c>
      <c r="F28" s="40">
        <f t="shared" si="11"/>
        <v>5</v>
      </c>
      <c r="G28" s="41">
        <f t="shared" si="11"/>
        <v>0</v>
      </c>
      <c r="H28" s="42">
        <f>SUM(C28:G28)</f>
        <v>95</v>
      </c>
      <c r="I28" s="43">
        <f>SUM(I24:I27)</f>
        <v>5</v>
      </c>
      <c r="J28" s="44">
        <f t="shared" ref="J28:M28" si="12">SUM(J24:J27)</f>
        <v>0</v>
      </c>
      <c r="K28" s="44">
        <f t="shared" si="12"/>
        <v>0</v>
      </c>
      <c r="L28" s="44">
        <f t="shared" si="12"/>
        <v>0</v>
      </c>
      <c r="M28" s="44">
        <f t="shared" si="12"/>
        <v>0</v>
      </c>
      <c r="N28" s="45">
        <f>SUM(I28:M28)</f>
        <v>5</v>
      </c>
      <c r="O28" s="56">
        <f t="shared" si="10"/>
        <v>5.2631578947368418E-2</v>
      </c>
      <c r="P28" s="48"/>
      <c r="Q28" s="48"/>
    </row>
    <row r="29" spans="1:17" ht="15" thickTop="1" x14ac:dyDescent="0.35"/>
  </sheetData>
  <conditionalFormatting sqref="I7">
    <cfRule type="expression" dxfId="275" priority="110">
      <formula>I7-C7&gt;=-0.1</formula>
    </cfRule>
    <cfRule type="expression" dxfId="274" priority="109" stopIfTrue="1">
      <formula>I7-C7&lt;-0.1</formula>
    </cfRule>
    <cfRule type="expression" dxfId="273" priority="108" stopIfTrue="1">
      <formula>I7-C7&lt;=-0.2</formula>
    </cfRule>
    <cfRule type="containsBlanks" priority="107" stopIfTrue="1">
      <formula>LEN(TRIM(I7))=0</formula>
    </cfRule>
    <cfRule type="iconSet" priority="106">
      <iconSet iconSet="5Quarters">
        <cfvo type="percent" val="0"/>
        <cfvo type="num" val="0.25"/>
        <cfvo type="num" val="0.5"/>
        <cfvo type="num" val="0.75"/>
        <cfvo type="num" val="1"/>
      </iconSet>
    </cfRule>
  </conditionalFormatting>
  <conditionalFormatting sqref="I8">
    <cfRule type="iconSet" priority="86">
      <iconSet iconSet="5Quarters">
        <cfvo type="percent" val="0"/>
        <cfvo type="num" val="0.25"/>
        <cfvo type="num" val="0.5"/>
        <cfvo type="num" val="0.75"/>
        <cfvo type="num" val="1"/>
      </iconSet>
    </cfRule>
    <cfRule type="containsBlanks" priority="87" stopIfTrue="1">
      <formula>LEN(TRIM(I8))=0</formula>
    </cfRule>
    <cfRule type="expression" dxfId="272" priority="90">
      <formula>I8-C8&gt;=-0.1</formula>
    </cfRule>
    <cfRule type="expression" dxfId="271" priority="88" stopIfTrue="1">
      <formula>I8-C8&lt;=-0.2</formula>
    </cfRule>
    <cfRule type="expression" dxfId="270" priority="89" stopIfTrue="1">
      <formula>I8-C8&lt;-0.1</formula>
    </cfRule>
  </conditionalFormatting>
  <conditionalFormatting sqref="I9">
    <cfRule type="expression" dxfId="269" priority="84" stopIfTrue="1">
      <formula>I9-C9&lt;-0.1</formula>
    </cfRule>
    <cfRule type="expression" dxfId="268" priority="85">
      <formula>I9-C9&gt;=-0.1</formula>
    </cfRule>
    <cfRule type="expression" dxfId="267" priority="83" stopIfTrue="1">
      <formula>I9-C9&lt;=-0.2</formula>
    </cfRule>
    <cfRule type="containsBlanks" priority="82" stopIfTrue="1">
      <formula>LEN(TRIM(I9))=0</formula>
    </cfRule>
    <cfRule type="iconSet" priority="81">
      <iconSet iconSet="5Quarters">
        <cfvo type="percent" val="0"/>
        <cfvo type="num" val="0.25"/>
        <cfvo type="num" val="0.5"/>
        <cfvo type="num" val="0.75"/>
        <cfvo type="num" val="1"/>
      </iconSet>
    </cfRule>
  </conditionalFormatting>
  <conditionalFormatting sqref="I10">
    <cfRule type="expression" dxfId="266" priority="80">
      <formula>I10-C10&gt;=-0.1</formula>
    </cfRule>
    <cfRule type="expression" dxfId="265" priority="79" stopIfTrue="1">
      <formula>I10-C10&lt;-0.1</formula>
    </cfRule>
    <cfRule type="expression" dxfId="264" priority="78" stopIfTrue="1">
      <formula>I10-C10&lt;=-0.2</formula>
    </cfRule>
    <cfRule type="containsBlanks" priority="77" stopIfTrue="1">
      <formula>LEN(TRIM(I10))=0</formula>
    </cfRule>
    <cfRule type="iconSet" priority="76">
      <iconSet iconSet="5Quarters">
        <cfvo type="percent" val="0"/>
        <cfvo type="num" val="0.25"/>
        <cfvo type="num" val="0.5"/>
        <cfvo type="num" val="0.75"/>
        <cfvo type="num" val="1"/>
      </iconSet>
    </cfRule>
  </conditionalFormatting>
  <conditionalFormatting sqref="I13:I16">
    <cfRule type="expression" dxfId="263" priority="11">
      <formula>AND(C13="x", I13="no")</formula>
    </cfRule>
  </conditionalFormatting>
  <conditionalFormatting sqref="I13:M16">
    <cfRule type="expression" priority="4" stopIfTrue="1">
      <formula>I13=""</formula>
    </cfRule>
    <cfRule type="expression" priority="5" stopIfTrue="1">
      <formula>(J13&lt;&gt;"")</formula>
    </cfRule>
    <cfRule type="expression" dxfId="262" priority="6" stopIfTrue="1">
      <formula>I13="yes"</formula>
    </cfRule>
  </conditionalFormatting>
  <conditionalFormatting sqref="J7">
    <cfRule type="expression" dxfId="261" priority="113" stopIfTrue="1">
      <formula>J7-D7&lt;=-0.2</formula>
    </cfRule>
    <cfRule type="expression" dxfId="260" priority="114" stopIfTrue="1">
      <formula>J7-D7&lt;-0.1</formula>
    </cfRule>
    <cfRule type="containsBlanks" priority="112" stopIfTrue="1">
      <formula>LEN(TRIM(J7))=0</formula>
    </cfRule>
    <cfRule type="expression" dxfId="259" priority="115">
      <formula>J7-D7&gt;=-0.1</formula>
    </cfRule>
    <cfRule type="iconSet" priority="111">
      <iconSet iconSet="5Quarters">
        <cfvo type="percent" val="0"/>
        <cfvo type="num" val="0.25"/>
        <cfvo type="num" val="0.5"/>
        <cfvo type="num" val="0.75"/>
        <cfvo type="num" val="1"/>
      </iconSet>
    </cfRule>
  </conditionalFormatting>
  <conditionalFormatting sqref="J8">
    <cfRule type="containsBlanks" priority="62" stopIfTrue="1">
      <formula>LEN(TRIM(J8))=0</formula>
    </cfRule>
    <cfRule type="expression" dxfId="258" priority="65">
      <formula>J8-D8&gt;=-0.1</formula>
    </cfRule>
    <cfRule type="expression" dxfId="257" priority="64" stopIfTrue="1">
      <formula>J8-D8&lt;-0.1</formula>
    </cfRule>
    <cfRule type="expression" dxfId="256" priority="63" stopIfTrue="1">
      <formula>J8-D8&lt;=-0.2</formula>
    </cfRule>
    <cfRule type="iconSet" priority="61">
      <iconSet iconSet="5Quarters">
        <cfvo type="percent" val="0"/>
        <cfvo type="num" val="0.25"/>
        <cfvo type="num" val="0.5"/>
        <cfvo type="num" val="0.75"/>
        <cfvo type="num" val="1"/>
      </iconSet>
    </cfRule>
  </conditionalFormatting>
  <conditionalFormatting sqref="J9">
    <cfRule type="iconSet" priority="66">
      <iconSet iconSet="5Quarters">
        <cfvo type="percent" val="0"/>
        <cfvo type="num" val="0.25"/>
        <cfvo type="num" val="0.5"/>
        <cfvo type="num" val="0.75"/>
        <cfvo type="num" val="1"/>
      </iconSet>
    </cfRule>
    <cfRule type="expression" dxfId="255" priority="70">
      <formula>J9-D9&gt;=-0.1</formula>
    </cfRule>
    <cfRule type="expression" dxfId="254" priority="69" stopIfTrue="1">
      <formula>J9-D9&lt;-0.1</formula>
    </cfRule>
    <cfRule type="expression" dxfId="253" priority="68" stopIfTrue="1">
      <formula>J9-D9&lt;=-0.2</formula>
    </cfRule>
    <cfRule type="containsBlanks" priority="67" stopIfTrue="1">
      <formula>LEN(TRIM(J9))=0</formula>
    </cfRule>
  </conditionalFormatting>
  <conditionalFormatting sqref="J10">
    <cfRule type="expression" dxfId="252" priority="75">
      <formula>J10-D10&gt;=-0.1</formula>
    </cfRule>
    <cfRule type="expression" dxfId="251" priority="74" stopIfTrue="1">
      <formula>J10-D10&lt;-0.1</formula>
    </cfRule>
    <cfRule type="expression" dxfId="250" priority="73" stopIfTrue="1">
      <formula>J10-D10&lt;=-0.2</formula>
    </cfRule>
    <cfRule type="iconSet" priority="71">
      <iconSet iconSet="5Quarters">
        <cfvo type="percent" val="0"/>
        <cfvo type="num" val="0.25"/>
        <cfvo type="num" val="0.5"/>
        <cfvo type="num" val="0.75"/>
        <cfvo type="num" val="1"/>
      </iconSet>
    </cfRule>
    <cfRule type="containsBlanks" priority="72" stopIfTrue="1">
      <formula>LEN(TRIM(J10))=0</formula>
    </cfRule>
  </conditionalFormatting>
  <conditionalFormatting sqref="J13:J16">
    <cfRule type="expression" dxfId="249" priority="10">
      <formula>AND(OR(C13="x",D13="x"), J13="no")</formula>
    </cfRule>
  </conditionalFormatting>
  <conditionalFormatting sqref="K7">
    <cfRule type="expression" dxfId="248" priority="104" stopIfTrue="1">
      <formula>K7-E7&lt;-0.1</formula>
    </cfRule>
    <cfRule type="expression" dxfId="247" priority="105">
      <formula>K7-E7&gt;=-0.1</formula>
    </cfRule>
    <cfRule type="iconSet" priority="101">
      <iconSet iconSet="5Quarters">
        <cfvo type="percent" val="0"/>
        <cfvo type="num" val="0.25"/>
        <cfvo type="num" val="0.5"/>
        <cfvo type="num" val="0.75"/>
        <cfvo type="num" val="1"/>
      </iconSet>
    </cfRule>
    <cfRule type="containsBlanks" priority="102" stopIfTrue="1">
      <formula>LEN(TRIM(K7))=0</formula>
    </cfRule>
    <cfRule type="expression" dxfId="246" priority="103" stopIfTrue="1">
      <formula>K7-E7&lt;=-0.2</formula>
    </cfRule>
  </conditionalFormatting>
  <conditionalFormatting sqref="K8">
    <cfRule type="iconSet" priority="56">
      <iconSet iconSet="5Quarters">
        <cfvo type="percent" val="0"/>
        <cfvo type="num" val="0.25"/>
        <cfvo type="num" val="0.5"/>
        <cfvo type="num" val="0.75"/>
        <cfvo type="num" val="1"/>
      </iconSet>
    </cfRule>
    <cfRule type="containsBlanks" priority="57" stopIfTrue="1">
      <formula>LEN(TRIM(K8))=0</formula>
    </cfRule>
    <cfRule type="expression" dxfId="245" priority="58" stopIfTrue="1">
      <formula>K8-E8&lt;=-0.2</formula>
    </cfRule>
    <cfRule type="expression" dxfId="244" priority="59" stopIfTrue="1">
      <formula>K8-E8&lt;-0.1</formula>
    </cfRule>
    <cfRule type="expression" dxfId="243" priority="60">
      <formula>K8-E8&gt;=-0.1</formula>
    </cfRule>
  </conditionalFormatting>
  <conditionalFormatting sqref="K9">
    <cfRule type="expression" dxfId="242" priority="53" stopIfTrue="1">
      <formula>K9-E9&lt;=-0.2</formula>
    </cfRule>
    <cfRule type="expression" dxfId="241" priority="55">
      <formula>K9-E9&gt;=-0.1</formula>
    </cfRule>
    <cfRule type="expression" dxfId="240" priority="54" stopIfTrue="1">
      <formula>K9-E9&lt;-0.1</formula>
    </cfRule>
    <cfRule type="containsBlanks" priority="52" stopIfTrue="1">
      <formula>LEN(TRIM(K9))=0</formula>
    </cfRule>
    <cfRule type="iconSet" priority="51">
      <iconSet iconSet="5Quarters">
        <cfvo type="percent" val="0"/>
        <cfvo type="num" val="0.25"/>
        <cfvo type="num" val="0.5"/>
        <cfvo type="num" val="0.75"/>
        <cfvo type="num" val="1"/>
      </iconSet>
    </cfRule>
  </conditionalFormatting>
  <conditionalFormatting sqref="K10">
    <cfRule type="iconSet" priority="46">
      <iconSet iconSet="5Quarters">
        <cfvo type="percent" val="0"/>
        <cfvo type="num" val="0.25"/>
        <cfvo type="num" val="0.5"/>
        <cfvo type="num" val="0.75"/>
        <cfvo type="num" val="1"/>
      </iconSet>
    </cfRule>
    <cfRule type="expression" dxfId="239" priority="50">
      <formula>K10-E10&gt;=-0.1</formula>
    </cfRule>
    <cfRule type="expression" dxfId="238" priority="49" stopIfTrue="1">
      <formula>K10-E10&lt;-0.1</formula>
    </cfRule>
    <cfRule type="expression" dxfId="237" priority="48" stopIfTrue="1">
      <formula>K10-E10&lt;=-0.2</formula>
    </cfRule>
    <cfRule type="containsBlanks" priority="47" stopIfTrue="1">
      <formula>LEN(TRIM(K10))=0</formula>
    </cfRule>
  </conditionalFormatting>
  <conditionalFormatting sqref="K13:K16">
    <cfRule type="expression" dxfId="236" priority="9">
      <formula>AND(OR(C13="x", D13="x",E13="x"), K13="no")</formula>
    </cfRule>
  </conditionalFormatting>
  <conditionalFormatting sqref="L7">
    <cfRule type="expression" dxfId="235" priority="99" stopIfTrue="1">
      <formula>L7-F7&lt;-0.1</formula>
    </cfRule>
    <cfRule type="expression" dxfId="234" priority="98" stopIfTrue="1">
      <formula>L7-F7&lt;=-0.2</formula>
    </cfRule>
    <cfRule type="containsBlanks" priority="97" stopIfTrue="1">
      <formula>LEN(TRIM(L7))=0</formula>
    </cfRule>
    <cfRule type="iconSet" priority="96">
      <iconSet iconSet="5Quarters">
        <cfvo type="percent" val="0"/>
        <cfvo type="num" val="0.25"/>
        <cfvo type="num" val="0.5"/>
        <cfvo type="num" val="0.75"/>
        <cfvo type="num" val="1"/>
      </iconSet>
    </cfRule>
    <cfRule type="expression" dxfId="233" priority="100">
      <formula>L7-F7&gt;=-0.1</formula>
    </cfRule>
  </conditionalFormatting>
  <conditionalFormatting sqref="L8">
    <cfRule type="expression" dxfId="232" priority="35">
      <formula>L8-F8&gt;=-0.1</formula>
    </cfRule>
    <cfRule type="expression" dxfId="231" priority="34" stopIfTrue="1">
      <formula>L8-F8&lt;-0.1</formula>
    </cfRule>
    <cfRule type="expression" dxfId="230" priority="33" stopIfTrue="1">
      <formula>L8-F8&lt;=-0.2</formula>
    </cfRule>
    <cfRule type="containsBlanks" priority="32" stopIfTrue="1">
      <formula>LEN(TRIM(L8))=0</formula>
    </cfRule>
    <cfRule type="iconSet" priority="31">
      <iconSet iconSet="5Quarters">
        <cfvo type="percent" val="0"/>
        <cfvo type="num" val="0.25"/>
        <cfvo type="num" val="0.5"/>
        <cfvo type="num" val="0.75"/>
        <cfvo type="num" val="1"/>
      </iconSet>
    </cfRule>
  </conditionalFormatting>
  <conditionalFormatting sqref="L9">
    <cfRule type="expression" dxfId="229" priority="40">
      <formula>L9-F9&gt;=-0.1</formula>
    </cfRule>
    <cfRule type="expression" dxfId="228" priority="39" stopIfTrue="1">
      <formula>L9-F9&lt;-0.1</formula>
    </cfRule>
    <cfRule type="expression" dxfId="227" priority="38" stopIfTrue="1">
      <formula>L9-F9&lt;=-0.2</formula>
    </cfRule>
    <cfRule type="containsBlanks" priority="37" stopIfTrue="1">
      <formula>LEN(TRIM(L9))=0</formula>
    </cfRule>
    <cfRule type="iconSet" priority="36">
      <iconSet iconSet="5Quarters">
        <cfvo type="percent" val="0"/>
        <cfvo type="num" val="0.25"/>
        <cfvo type="num" val="0.5"/>
        <cfvo type="num" val="0.75"/>
        <cfvo type="num" val="1"/>
      </iconSet>
    </cfRule>
  </conditionalFormatting>
  <conditionalFormatting sqref="L10">
    <cfRule type="expression" dxfId="226" priority="45">
      <formula>L10-F10&gt;=-0.1</formula>
    </cfRule>
    <cfRule type="expression" dxfId="225" priority="44" stopIfTrue="1">
      <formula>L10-F10&lt;-0.1</formula>
    </cfRule>
    <cfRule type="expression" dxfId="224" priority="43" stopIfTrue="1">
      <formula>L10-F10&lt;=-0.2</formula>
    </cfRule>
    <cfRule type="containsBlanks" priority="42" stopIfTrue="1">
      <formula>LEN(TRIM(L10))=0</formula>
    </cfRule>
    <cfRule type="iconSet" priority="41">
      <iconSet iconSet="5Quarters">
        <cfvo type="percent" val="0"/>
        <cfvo type="num" val="0.25"/>
        <cfvo type="num" val="0.5"/>
        <cfvo type="num" val="0.75"/>
        <cfvo type="num" val="1"/>
      </iconSet>
    </cfRule>
  </conditionalFormatting>
  <conditionalFormatting sqref="L13:L16">
    <cfRule type="expression" dxfId="223" priority="8">
      <formula>AND(OR(C13="x", D13="x", E13="x",F13="x"), L13="no")</formula>
    </cfRule>
  </conditionalFormatting>
  <conditionalFormatting sqref="M7">
    <cfRule type="containsBlanks" priority="92" stopIfTrue="1">
      <formula>LEN(TRIM(M7))=0</formula>
    </cfRule>
    <cfRule type="expression" dxfId="222" priority="94" stopIfTrue="1">
      <formula>M7-G7&lt;-0.1</formula>
    </cfRule>
    <cfRule type="expression" dxfId="221" priority="95">
      <formula>M7-G7&gt;=-0.1</formula>
    </cfRule>
    <cfRule type="expression" dxfId="220" priority="93" stopIfTrue="1">
      <formula>M7-G7&lt;=-0.2</formula>
    </cfRule>
    <cfRule type="iconSet" priority="91">
      <iconSet iconSet="5Quarters">
        <cfvo type="percent" val="0"/>
        <cfvo type="num" val="0.25"/>
        <cfvo type="num" val="0.5"/>
        <cfvo type="num" val="0.75"/>
        <cfvo type="num" val="1"/>
      </iconSet>
    </cfRule>
  </conditionalFormatting>
  <conditionalFormatting sqref="M8">
    <cfRule type="expression" dxfId="219" priority="30">
      <formula>M8-G8&gt;=-0.1</formula>
    </cfRule>
    <cfRule type="containsBlanks" priority="27" stopIfTrue="1">
      <formula>LEN(TRIM(M8))=0</formula>
    </cfRule>
    <cfRule type="iconSet" priority="26">
      <iconSet iconSet="5Quarters">
        <cfvo type="percent" val="0"/>
        <cfvo type="num" val="0.25"/>
        <cfvo type="num" val="0.5"/>
        <cfvo type="num" val="0.75"/>
        <cfvo type="num" val="1"/>
      </iconSet>
    </cfRule>
    <cfRule type="expression" dxfId="218" priority="29" stopIfTrue="1">
      <formula>M8-G8&lt;-0.1</formula>
    </cfRule>
    <cfRule type="expression" dxfId="217" priority="28" stopIfTrue="1">
      <formula>M8-G8&lt;=-0.2</formula>
    </cfRule>
  </conditionalFormatting>
  <conditionalFormatting sqref="M9">
    <cfRule type="expression" dxfId="216" priority="25">
      <formula>M9-G9&gt;=-0.1</formula>
    </cfRule>
    <cfRule type="expression" dxfId="215" priority="24" stopIfTrue="1">
      <formula>M9-G9&lt;-0.1</formula>
    </cfRule>
    <cfRule type="expression" dxfId="214" priority="23" stopIfTrue="1">
      <formula>M9-G9&lt;=-0.2</formula>
    </cfRule>
    <cfRule type="containsBlanks" priority="22" stopIfTrue="1">
      <formula>LEN(TRIM(M9))=0</formula>
    </cfRule>
    <cfRule type="iconSet" priority="21">
      <iconSet iconSet="5Quarters">
        <cfvo type="percent" val="0"/>
        <cfvo type="num" val="0.25"/>
        <cfvo type="num" val="0.5"/>
        <cfvo type="num" val="0.75"/>
        <cfvo type="num" val="1"/>
      </iconSet>
    </cfRule>
  </conditionalFormatting>
  <conditionalFormatting sqref="M10">
    <cfRule type="expression" dxfId="213" priority="20">
      <formula>M10-G10&gt;=-0.1</formula>
    </cfRule>
    <cfRule type="expression" dxfId="212" priority="19" stopIfTrue="1">
      <formula>M10-G10&lt;-0.1</formula>
    </cfRule>
    <cfRule type="expression" dxfId="211" priority="18" stopIfTrue="1">
      <formula>M10-G10&lt;=-0.2</formula>
    </cfRule>
    <cfRule type="containsBlanks" priority="17" stopIfTrue="1">
      <formula>LEN(TRIM(M10))=0</formula>
    </cfRule>
    <cfRule type="iconSet" priority="16">
      <iconSet iconSet="5Quarters">
        <cfvo type="percent" val="0"/>
        <cfvo type="num" val="0.25"/>
        <cfvo type="num" val="0.5"/>
        <cfvo type="num" val="0.75"/>
        <cfvo type="num" val="1"/>
      </iconSet>
    </cfRule>
  </conditionalFormatting>
  <conditionalFormatting sqref="M13:M16">
    <cfRule type="expression" dxfId="210" priority="7">
      <formula>AND(OR(C13="x", D13="x", E13="x", F13="x",G13="x"), M13="no")</formula>
    </cfRule>
  </conditionalFormatting>
  <conditionalFormatting sqref="N7:N10">
    <cfRule type="iconSet" priority="3">
      <iconSet iconSet="5Arrows" showValue="0">
        <cfvo type="percent" val="0"/>
        <cfvo type="num" val="-0.2"/>
        <cfvo type="num" val="-0.15"/>
        <cfvo type="num" val="-0.12"/>
        <cfvo type="num" val="-0.1"/>
      </iconSet>
    </cfRule>
  </conditionalFormatting>
  <conditionalFormatting sqref="N7:N16">
    <cfRule type="expression" dxfId="209" priority="1" stopIfTrue="1">
      <formula>$A7=""</formula>
    </cfRule>
  </conditionalFormatting>
  <conditionalFormatting sqref="O20:O23">
    <cfRule type="dataBar" priority="15">
      <dataBar showValue="0">
        <cfvo type="num" val="0"/>
        <cfvo type="num" val="1"/>
        <color theme="4" tint="0.39997558519241921"/>
      </dataBar>
      <extLst>
        <ext xmlns:x14="http://schemas.microsoft.com/office/spreadsheetml/2009/9/main" uri="{B025F937-C7B1-47D3-B67F-A62EFF666E3E}">
          <x14:id>{BAC02EFA-535C-4F8B-8F60-39CD0E8230EA}</x14:id>
        </ext>
      </extLst>
    </cfRule>
    <cfRule type="cellIs" dxfId="208" priority="14" stopIfTrue="1" operator="greaterThan">
      <formula>1</formula>
    </cfRule>
  </conditionalFormatting>
  <conditionalFormatting sqref="O26:O28">
    <cfRule type="dataBar" priority="13">
      <dataBar showValue="0">
        <cfvo type="num" val="0"/>
        <cfvo type="num" val="1"/>
        <color theme="4" tint="0.39997558519241921"/>
      </dataBar>
      <extLst>
        <ext xmlns:x14="http://schemas.microsoft.com/office/spreadsheetml/2009/9/main" uri="{B025F937-C7B1-47D3-B67F-A62EFF666E3E}">
          <x14:id>{856E6808-B878-4545-BD0C-43011EC054EF}</x14:id>
        </ext>
      </extLst>
    </cfRule>
    <cfRule type="cellIs" dxfId="207" priority="12" stopIfTrue="1" operator="greaterThan">
      <formula>1</formula>
    </cfRule>
  </conditionalFormatting>
  <dataValidations count="1">
    <dataValidation type="list" allowBlank="1" showInputMessage="1" showErrorMessage="1" sqref="C13:H16" xr:uid="{0AAF8E5C-B3EE-47BB-B3BE-E2CC5A1D8FD9}">
      <formula1>"x"</formula1>
    </dataValidation>
  </dataValidations>
  <hyperlinks>
    <hyperlink ref="A2" r:id="rId1" location="objective-4-ensure-that-harvest-of-polar-bear-subpopulations-is-managed-in-a-biologically-sustainable-manner-in-accordance-with-sound-conservation-practices" xr:uid="{E023500D-093E-4D94-9380-93855A5993CB}"/>
    <hyperlink ref="A4" r:id="rId2" xr:uid="{3F2084F4-A11D-462C-8C78-152B3052ECAC}"/>
  </hyperlinks>
  <pageMargins left="0.7" right="0.7" top="0.75" bottom="0.75" header="0.3" footer="0.3"/>
  <pageSetup paperSize="9" orientation="portrait" r:id="rId3"/>
  <drawing r:id="rId4"/>
  <extLst>
    <ext xmlns:x14="http://schemas.microsoft.com/office/spreadsheetml/2009/9/main" uri="{78C0D931-6437-407d-A8EE-F0AAD7539E65}">
      <x14:conditionalFormattings>
        <x14:conditionalFormatting xmlns:xm="http://schemas.microsoft.com/office/excel/2006/main">
          <x14:cfRule type="iconSet" priority="2" id="{E86732DF-3A2F-4348-8897-077931E898B1}">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N13:N16</xm:sqref>
        </x14:conditionalFormatting>
        <x14:conditionalFormatting xmlns:xm="http://schemas.microsoft.com/office/excel/2006/main">
          <x14:cfRule type="dataBar" id="{BAC02EFA-535C-4F8B-8F60-39CD0E8230EA}">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O20:O23</xm:sqref>
        </x14:conditionalFormatting>
        <x14:conditionalFormatting xmlns:xm="http://schemas.microsoft.com/office/excel/2006/main">
          <x14:cfRule type="dataBar" id="{856E6808-B878-4545-BD0C-43011EC054EF}">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O26:O28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4F391484-E9F7-4C85-B8E5-242545B1A1D1}">
          <x14:formula1>
            <xm:f>'progress-codes'!$A$4:$A$5</xm:f>
          </x14:formula1>
          <xm:sqref>I13:M16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3" tint="0.39997558519241921"/>
  </sheetPr>
  <dimension ref="A1:Q29"/>
  <sheetViews>
    <sheetView tabSelected="1" topLeftCell="A4" zoomScaleNormal="100" workbookViewId="0">
      <selection activeCell="A11" sqref="A11"/>
    </sheetView>
  </sheetViews>
  <sheetFormatPr defaultColWidth="9.1796875" defaultRowHeight="14.5" x14ac:dyDescent="0.35"/>
  <cols>
    <col min="1" max="1" width="75.1796875" customWidth="1"/>
    <col min="2" max="2" width="18.453125" style="143" customWidth="1"/>
    <col min="3" max="3" width="11.1796875" customWidth="1"/>
    <col min="15" max="15" width="15.1796875" customWidth="1"/>
    <col min="16" max="16" width="81.81640625" customWidth="1"/>
    <col min="17" max="17" width="71.7265625" customWidth="1"/>
  </cols>
  <sheetData>
    <row r="1" spans="1:17" ht="18.5" x14ac:dyDescent="0.45">
      <c r="A1" s="14" t="s">
        <v>0</v>
      </c>
      <c r="B1" s="139" t="s">
        <v>79</v>
      </c>
    </row>
    <row r="2" spans="1:17" s="20" customFormat="1" ht="62.15" customHeight="1" x14ac:dyDescent="0.35">
      <c r="A2" s="162" t="s">
        <v>130</v>
      </c>
      <c r="B2" s="148" t="s">
        <v>179</v>
      </c>
    </row>
    <row r="3" spans="1:17" s="20" customFormat="1" ht="62.15" customHeight="1" x14ac:dyDescent="0.45">
      <c r="A3" s="14" t="s">
        <v>80</v>
      </c>
      <c r="B3" s="139" t="s">
        <v>81</v>
      </c>
    </row>
    <row r="4" spans="1:17" ht="105.65" customHeight="1" x14ac:dyDescent="0.35">
      <c r="A4" s="162" t="s">
        <v>136</v>
      </c>
      <c r="B4" s="165" t="s">
        <v>184</v>
      </c>
      <c r="O4" s="52"/>
    </row>
    <row r="5" spans="1:17" s="19" customFormat="1" ht="38.5" customHeight="1" x14ac:dyDescent="0.45">
      <c r="A5" s="50"/>
      <c r="B5" s="141"/>
      <c r="C5" s="53"/>
      <c r="D5" s="53"/>
      <c r="E5" s="46" t="s">
        <v>83</v>
      </c>
      <c r="F5" s="53"/>
      <c r="G5" s="53"/>
      <c r="H5" s="53"/>
      <c r="I5" s="84" t="s">
        <v>84</v>
      </c>
      <c r="J5" s="53"/>
      <c r="K5" s="46"/>
      <c r="L5" s="53"/>
      <c r="M5" s="53"/>
      <c r="N5" s="53"/>
      <c r="O5" s="53"/>
      <c r="P5" s="53"/>
    </row>
    <row r="6" spans="1:17" ht="34" customHeight="1" x14ac:dyDescent="0.45">
      <c r="A6" s="14" t="s">
        <v>85</v>
      </c>
      <c r="B6" s="139" t="s">
        <v>86</v>
      </c>
      <c r="C6" s="24" t="s">
        <v>87</v>
      </c>
      <c r="D6" s="25" t="s">
        <v>88</v>
      </c>
      <c r="E6" s="25" t="s">
        <v>89</v>
      </c>
      <c r="F6" s="25" t="s">
        <v>90</v>
      </c>
      <c r="G6" s="26"/>
      <c r="H6" s="51"/>
      <c r="I6" s="5" t="s">
        <v>87</v>
      </c>
      <c r="J6" s="6" t="s">
        <v>88</v>
      </c>
      <c r="K6" s="6" t="s">
        <v>89</v>
      </c>
      <c r="L6" s="6" t="s">
        <v>90</v>
      </c>
      <c r="M6" s="6"/>
      <c r="N6" s="23" t="s">
        <v>91</v>
      </c>
      <c r="O6" s="74" t="s">
        <v>92</v>
      </c>
      <c r="P6" s="54" t="s">
        <v>93</v>
      </c>
      <c r="Q6" s="54" t="s">
        <v>94</v>
      </c>
    </row>
    <row r="7" spans="1:17" ht="49" customHeight="1" x14ac:dyDescent="0.35">
      <c r="A7" s="1" t="s">
        <v>187</v>
      </c>
      <c r="B7" s="154" t="s">
        <v>134</v>
      </c>
      <c r="C7" s="55">
        <v>0</v>
      </c>
      <c r="D7" s="56">
        <v>0.25</v>
      </c>
      <c r="E7" s="56">
        <v>0.5</v>
      </c>
      <c r="F7" s="56">
        <v>1</v>
      </c>
      <c r="G7" s="57"/>
      <c r="H7" s="58"/>
      <c r="I7" s="55">
        <v>0</v>
      </c>
      <c r="J7" s="56"/>
      <c r="K7" s="56"/>
      <c r="L7" s="56"/>
      <c r="M7" s="56"/>
      <c r="N7" s="85">
        <f>IF(M7&lt;&gt;"",M7-G7,(IF(L7&lt;&gt;"",L7-F7,(IF(K7&lt;&gt;"",K7-E7,(IF(J7&lt;&gt;"",J7-D7,(IF(I7&lt;&gt;"",I7-C7,0)))))))))</f>
        <v>0</v>
      </c>
      <c r="O7" s="88">
        <f>MAX(I7:M7)</f>
        <v>0</v>
      </c>
      <c r="P7" s="176" t="s">
        <v>180</v>
      </c>
      <c r="Q7" s="175" t="s">
        <v>51</v>
      </c>
    </row>
    <row r="8" spans="1:17" x14ac:dyDescent="0.35">
      <c r="A8" s="1"/>
      <c r="B8" s="142"/>
      <c r="C8" s="55"/>
      <c r="D8" s="56"/>
      <c r="E8" s="56"/>
      <c r="F8" s="56"/>
      <c r="G8" s="57"/>
      <c r="H8" s="58"/>
      <c r="I8" s="55"/>
      <c r="J8" s="56"/>
      <c r="K8" s="56"/>
      <c r="L8" s="56"/>
      <c r="M8" s="56"/>
      <c r="N8" s="85">
        <f t="shared" ref="N8:N10" si="0">IF(M8&lt;&gt;"",M8-G8,(IF(L8&lt;&gt;"",L8-F8,(IF(K8&lt;&gt;"",K8-E8,(IF(J8&lt;&gt;"",J8-D8,(IF(I8&lt;&gt;"",I8-C8,0)))))))))</f>
        <v>0</v>
      </c>
      <c r="O8" s="88">
        <f t="shared" ref="O8:O10" si="1">MAX(I8:M8)</f>
        <v>0</v>
      </c>
      <c r="P8" s="173"/>
      <c r="Q8" s="174"/>
    </row>
    <row r="9" spans="1:17" x14ac:dyDescent="0.35">
      <c r="A9" s="1"/>
      <c r="B9" s="142"/>
      <c r="C9" s="55"/>
      <c r="D9" s="56"/>
      <c r="E9" s="56"/>
      <c r="F9" s="56"/>
      <c r="G9" s="57"/>
      <c r="H9" s="58"/>
      <c r="I9" s="55"/>
      <c r="J9" s="56"/>
      <c r="K9" s="56"/>
      <c r="L9" s="56"/>
      <c r="M9" s="56"/>
      <c r="N9" s="85">
        <f t="shared" si="0"/>
        <v>0</v>
      </c>
      <c r="O9" s="88">
        <f t="shared" si="1"/>
        <v>0</v>
      </c>
      <c r="P9" s="48"/>
      <c r="Q9" s="48"/>
    </row>
    <row r="10" spans="1:17" ht="15" thickBot="1" x14ac:dyDescent="0.4">
      <c r="A10" s="1"/>
      <c r="B10" s="142"/>
      <c r="C10" s="59"/>
      <c r="D10" s="60"/>
      <c r="E10" s="60"/>
      <c r="F10" s="60"/>
      <c r="G10" s="61"/>
      <c r="H10" s="58"/>
      <c r="I10" s="59"/>
      <c r="J10" s="60"/>
      <c r="K10" s="60"/>
      <c r="L10" s="60"/>
      <c r="M10" s="60"/>
      <c r="N10" s="85">
        <f t="shared" si="0"/>
        <v>0</v>
      </c>
      <c r="O10" s="88">
        <f t="shared" si="1"/>
        <v>0</v>
      </c>
      <c r="P10" s="48"/>
      <c r="Q10" s="48"/>
    </row>
    <row r="11" spans="1:17" ht="46.5" customHeight="1" thickBot="1" x14ac:dyDescent="0.5">
      <c r="E11" s="46" t="s">
        <v>97</v>
      </c>
      <c r="F11" s="47"/>
      <c r="G11" s="47"/>
      <c r="H11" s="47"/>
      <c r="I11" s="84" t="s">
        <v>98</v>
      </c>
      <c r="J11" s="47"/>
      <c r="K11" s="46"/>
    </row>
    <row r="12" spans="1:17" ht="32.15" customHeight="1" x14ac:dyDescent="0.45">
      <c r="A12" s="62" t="s">
        <v>5</v>
      </c>
      <c r="B12" s="144" t="s">
        <v>86</v>
      </c>
      <c r="C12" s="24" t="s">
        <v>87</v>
      </c>
      <c r="D12" s="25" t="s">
        <v>88</v>
      </c>
      <c r="E12" s="25" t="s">
        <v>89</v>
      </c>
      <c r="F12" s="25" t="s">
        <v>90</v>
      </c>
      <c r="G12" s="26"/>
      <c r="H12" s="63"/>
      <c r="I12" s="5" t="s">
        <v>87</v>
      </c>
      <c r="J12" s="6" t="s">
        <v>88</v>
      </c>
      <c r="K12" s="6" t="s">
        <v>89</v>
      </c>
      <c r="L12" s="6" t="s">
        <v>90</v>
      </c>
      <c r="M12" s="73"/>
      <c r="N12" s="74" t="s">
        <v>91</v>
      </c>
      <c r="P12" s="54" t="s">
        <v>93</v>
      </c>
      <c r="Q12" s="54" t="s">
        <v>94</v>
      </c>
    </row>
    <row r="13" spans="1:17" ht="68.25" customHeight="1" x14ac:dyDescent="0.35">
      <c r="A13" s="1" t="s">
        <v>157</v>
      </c>
      <c r="B13" s="154" t="s">
        <v>134</v>
      </c>
      <c r="C13" s="31"/>
      <c r="D13" s="32" t="s">
        <v>101</v>
      </c>
      <c r="E13" s="32" t="s">
        <v>101</v>
      </c>
      <c r="F13" s="32"/>
      <c r="G13" s="33"/>
      <c r="H13" s="64"/>
      <c r="I13" s="31"/>
      <c r="J13" s="32"/>
      <c r="K13" s="32"/>
      <c r="L13" s="32"/>
      <c r="M13" s="75"/>
      <c r="N13" s="85">
        <f>IF(COUNTIF(I13:M13,"yes")&gt;0,1,(IF(OR(AND(C13="x",I13="no"),(AND(D13="x",J13="no")),(AND(E13="x",K13="no")),(AND(F13="x",L13="no")),(AND(G13="x",M13="no")))=FALSE,2,3)))</f>
        <v>2</v>
      </c>
      <c r="P13" s="173" t="s">
        <v>181</v>
      </c>
      <c r="Q13" s="174" t="s">
        <v>51</v>
      </c>
    </row>
    <row r="14" spans="1:17" ht="39.5" customHeight="1" x14ac:dyDescent="0.35">
      <c r="A14" s="1" t="s">
        <v>156</v>
      </c>
      <c r="B14" s="142"/>
      <c r="C14" s="31"/>
      <c r="D14" s="32"/>
      <c r="E14" s="32"/>
      <c r="F14" s="32" t="s">
        <v>101</v>
      </c>
      <c r="G14" s="33"/>
      <c r="H14" s="64"/>
      <c r="I14" s="31"/>
      <c r="J14" s="32"/>
      <c r="K14" s="32"/>
      <c r="L14" s="32"/>
      <c r="M14" s="75"/>
      <c r="N14" s="85">
        <f t="shared" ref="N14:N16" si="2">IF(COUNTIF(I14:M14,"yes")&gt;0,1,(IF(OR(AND(C14="x",I14="no"),(AND(D14="x",J14="no")),(AND(E14="x",K14="no")),(AND(F14="x",L14="no")),(AND(G14="x",M14="no")))=FALSE,2,3)))</f>
        <v>2</v>
      </c>
      <c r="P14" s="173" t="s">
        <v>182</v>
      </c>
      <c r="Q14" s="174" t="s">
        <v>186</v>
      </c>
    </row>
    <row r="15" spans="1:17" ht="21.65" customHeight="1" x14ac:dyDescent="0.35">
      <c r="A15" s="1"/>
      <c r="B15" s="142"/>
      <c r="C15" s="31"/>
      <c r="D15" s="32"/>
      <c r="E15" s="32"/>
      <c r="F15" s="32"/>
      <c r="G15" s="33"/>
      <c r="H15" s="64"/>
      <c r="I15" s="31"/>
      <c r="J15" s="32"/>
      <c r="K15" s="32"/>
      <c r="L15" s="32"/>
      <c r="M15" s="75"/>
      <c r="N15" s="85">
        <f t="shared" si="2"/>
        <v>2</v>
      </c>
      <c r="P15" s="48"/>
      <c r="Q15" s="48"/>
    </row>
    <row r="16" spans="1:17" ht="29.15" customHeight="1" thickBot="1" x14ac:dyDescent="0.4">
      <c r="A16" s="1"/>
      <c r="B16" s="142"/>
      <c r="C16" s="34"/>
      <c r="D16" s="35"/>
      <c r="E16" s="35"/>
      <c r="F16" s="35"/>
      <c r="G16" s="36"/>
      <c r="H16" s="64"/>
      <c r="I16" s="34"/>
      <c r="J16" s="35"/>
      <c r="K16" s="35"/>
      <c r="L16" s="35"/>
      <c r="M16" s="76"/>
      <c r="N16" s="85">
        <f t="shared" si="2"/>
        <v>2</v>
      </c>
      <c r="P16" s="48"/>
      <c r="Q16" s="48"/>
    </row>
    <row r="18" spans="1:17" s="19" customFormat="1" ht="38.15" customHeight="1" thickBot="1" x14ac:dyDescent="0.5">
      <c r="B18" s="141"/>
      <c r="C18" s="21"/>
      <c r="D18" s="46"/>
      <c r="E18" s="46" t="s">
        <v>104</v>
      </c>
      <c r="F18" s="46"/>
      <c r="G18" s="46"/>
      <c r="H18" s="46"/>
      <c r="I18" s="46"/>
      <c r="J18" s="46"/>
      <c r="K18" s="46" t="s">
        <v>105</v>
      </c>
      <c r="L18" s="46"/>
      <c r="M18" s="21"/>
    </row>
    <row r="19" spans="1:17" ht="32.15" customHeight="1" thickBot="1" x14ac:dyDescent="0.5">
      <c r="A19" s="62" t="s">
        <v>106</v>
      </c>
      <c r="B19" s="145"/>
      <c r="C19" s="27" t="s">
        <v>87</v>
      </c>
      <c r="D19" s="28" t="s">
        <v>88</v>
      </c>
      <c r="E19" s="28" t="s">
        <v>89</v>
      </c>
      <c r="F19" s="28" t="s">
        <v>90</v>
      </c>
      <c r="G19" s="29"/>
      <c r="H19" s="30" t="s">
        <v>107</v>
      </c>
      <c r="I19" s="5" t="s">
        <v>87</v>
      </c>
      <c r="J19" s="6" t="s">
        <v>88</v>
      </c>
      <c r="K19" s="6" t="s">
        <v>89</v>
      </c>
      <c r="L19" s="6" t="s">
        <v>90</v>
      </c>
      <c r="M19" s="6"/>
      <c r="N19" s="7" t="s">
        <v>107</v>
      </c>
      <c r="O19" s="18" t="s">
        <v>91</v>
      </c>
      <c r="P19" s="54" t="s">
        <v>93</v>
      </c>
      <c r="Q19" s="54" t="s">
        <v>94</v>
      </c>
    </row>
    <row r="20" spans="1:17" ht="18" customHeight="1" thickBot="1" x14ac:dyDescent="0.4">
      <c r="A20" t="s">
        <v>108</v>
      </c>
      <c r="C20" s="8"/>
      <c r="D20" s="9"/>
      <c r="E20" s="9"/>
      <c r="F20" s="9"/>
      <c r="G20" s="9"/>
      <c r="H20" s="10">
        <f>SUM(C20:G20)</f>
        <v>0</v>
      </c>
      <c r="I20" s="4"/>
      <c r="J20" s="3"/>
      <c r="K20" s="3"/>
      <c r="L20" s="3"/>
      <c r="M20" s="3"/>
      <c r="N20" s="12">
        <f>SUM(I20:M20)</f>
        <v>0</v>
      </c>
      <c r="O20" s="56">
        <f>IFERROR(N20/H20,0)</f>
        <v>0</v>
      </c>
      <c r="P20" s="48"/>
      <c r="Q20" s="48"/>
    </row>
    <row r="21" spans="1:17" ht="44" thickBot="1" x14ac:dyDescent="0.4">
      <c r="A21" t="s">
        <v>109</v>
      </c>
      <c r="C21" s="166">
        <v>4406</v>
      </c>
      <c r="D21" s="3">
        <v>0</v>
      </c>
      <c r="E21" s="3">
        <v>0</v>
      </c>
      <c r="F21" s="167">
        <v>2500</v>
      </c>
      <c r="G21" s="3"/>
      <c r="H21" s="10">
        <f t="shared" ref="H21:H22" si="3">SUM(C21:G21)</f>
        <v>6906</v>
      </c>
      <c r="I21" s="4"/>
      <c r="J21" s="3"/>
      <c r="K21" s="3"/>
      <c r="L21" s="3"/>
      <c r="M21" s="3"/>
      <c r="N21" s="12">
        <f t="shared" ref="N21:N23" si="4">SUM(I21:M21)</f>
        <v>0</v>
      </c>
      <c r="O21" s="56">
        <f t="shared" ref="O21:O23" si="5">IFERROR(N21/H21,0)</f>
        <v>0</v>
      </c>
      <c r="P21" s="173" t="s">
        <v>185</v>
      </c>
      <c r="Q21" s="87"/>
    </row>
    <row r="22" spans="1:17" x14ac:dyDescent="0.35">
      <c r="A22" t="s">
        <v>110</v>
      </c>
      <c r="C22" s="15"/>
      <c r="D22" s="16"/>
      <c r="E22" s="16"/>
      <c r="F22" s="16"/>
      <c r="G22" s="16"/>
      <c r="H22" s="37">
        <f t="shared" si="3"/>
        <v>0</v>
      </c>
      <c r="I22" s="15"/>
      <c r="J22" s="16"/>
      <c r="K22" s="16"/>
      <c r="L22" s="16"/>
      <c r="M22" s="16"/>
      <c r="N22" s="38">
        <f t="shared" si="4"/>
        <v>0</v>
      </c>
      <c r="O22" s="56">
        <f t="shared" si="5"/>
        <v>0</v>
      </c>
      <c r="P22" s="48"/>
      <c r="Q22" s="48"/>
    </row>
    <row r="23" spans="1:17" ht="15" thickBot="1" x14ac:dyDescent="0.4">
      <c r="A23" s="22" t="s">
        <v>111</v>
      </c>
      <c r="B23" s="146"/>
      <c r="C23" s="39">
        <f>SUM(C20:C22)</f>
        <v>4406</v>
      </c>
      <c r="D23" s="40">
        <f t="shared" ref="D23:G23" si="6">SUM(D20:D22)</f>
        <v>0</v>
      </c>
      <c r="E23" s="40">
        <f t="shared" si="6"/>
        <v>0</v>
      </c>
      <c r="F23" s="40">
        <f t="shared" si="6"/>
        <v>2500</v>
      </c>
      <c r="G23" s="41">
        <f t="shared" si="6"/>
        <v>0</v>
      </c>
      <c r="H23" s="42">
        <f>SUM(C23:G23)</f>
        <v>6906</v>
      </c>
      <c r="I23" s="43">
        <f>SUM(I20:I22)</f>
        <v>0</v>
      </c>
      <c r="J23" s="44">
        <f t="shared" ref="J23:M23" si="7">SUM(J20:J22)</f>
        <v>0</v>
      </c>
      <c r="K23" s="44">
        <f t="shared" si="7"/>
        <v>0</v>
      </c>
      <c r="L23" s="44">
        <f t="shared" si="7"/>
        <v>0</v>
      </c>
      <c r="M23" s="44">
        <f t="shared" si="7"/>
        <v>0</v>
      </c>
      <c r="N23" s="45">
        <f t="shared" si="4"/>
        <v>0</v>
      </c>
      <c r="O23" s="56">
        <f t="shared" si="5"/>
        <v>0</v>
      </c>
      <c r="P23" s="48"/>
      <c r="Q23" s="48"/>
    </row>
    <row r="24" spans="1:17" s="19" customFormat="1" ht="38.15" customHeight="1" thickTop="1" thickBot="1" x14ac:dyDescent="0.5">
      <c r="B24" s="141"/>
      <c r="C24" s="21"/>
      <c r="D24" s="21"/>
      <c r="E24" s="46" t="s">
        <v>112</v>
      </c>
      <c r="F24" s="46"/>
      <c r="G24" s="46"/>
      <c r="H24" s="46"/>
      <c r="I24" s="46"/>
      <c r="J24" s="46"/>
      <c r="K24" s="46" t="s">
        <v>113</v>
      </c>
      <c r="L24" s="46"/>
      <c r="M24" s="21"/>
      <c r="N24" s="21"/>
    </row>
    <row r="25" spans="1:17" ht="32.15" customHeight="1" thickBot="1" x14ac:dyDescent="0.5">
      <c r="A25" s="62" t="s">
        <v>114</v>
      </c>
      <c r="B25" s="145"/>
      <c r="C25" s="27" t="s">
        <v>87</v>
      </c>
      <c r="D25" s="28" t="s">
        <v>88</v>
      </c>
      <c r="E25" s="28" t="s">
        <v>89</v>
      </c>
      <c r="F25" s="28" t="s">
        <v>90</v>
      </c>
      <c r="G25" s="29"/>
      <c r="H25" s="30" t="s">
        <v>107</v>
      </c>
      <c r="I25" s="5" t="s">
        <v>87</v>
      </c>
      <c r="J25" s="6" t="s">
        <v>88</v>
      </c>
      <c r="K25" s="6" t="s">
        <v>89</v>
      </c>
      <c r="L25" s="6" t="s">
        <v>90</v>
      </c>
      <c r="M25" s="6"/>
      <c r="N25" s="7" t="s">
        <v>107</v>
      </c>
      <c r="O25" s="18" t="s">
        <v>91</v>
      </c>
      <c r="P25" s="54" t="s">
        <v>93</v>
      </c>
      <c r="Q25" s="54" t="s">
        <v>94</v>
      </c>
    </row>
    <row r="26" spans="1:17" x14ac:dyDescent="0.35">
      <c r="A26" t="s">
        <v>115</v>
      </c>
      <c r="C26" s="8"/>
      <c r="D26" s="9"/>
      <c r="E26" s="9"/>
      <c r="F26" s="9"/>
      <c r="G26" s="9"/>
      <c r="H26" s="11">
        <f t="shared" ref="H26:H27" si="8">SUM(C26:G26)</f>
        <v>0</v>
      </c>
      <c r="I26" s="8"/>
      <c r="J26" s="9"/>
      <c r="K26" s="9"/>
      <c r="L26" s="9"/>
      <c r="M26" s="9"/>
      <c r="N26" s="11">
        <f t="shared" ref="N26:N27" si="9">SUM(I26:M26)</f>
        <v>0</v>
      </c>
      <c r="O26" s="56">
        <f t="shared" ref="O26:O28" si="10">IFERROR(N26/H26,0)</f>
        <v>0</v>
      </c>
      <c r="P26" s="48"/>
      <c r="Q26" s="48"/>
    </row>
    <row r="27" spans="1:17" x14ac:dyDescent="0.35">
      <c r="A27" t="s">
        <v>116</v>
      </c>
      <c r="C27" s="15"/>
      <c r="D27" s="16"/>
      <c r="E27" s="16"/>
      <c r="F27" s="16"/>
      <c r="G27" s="16"/>
      <c r="H27" s="17">
        <f t="shared" si="8"/>
        <v>0</v>
      </c>
      <c r="I27" s="15"/>
      <c r="J27" s="16"/>
      <c r="K27" s="16"/>
      <c r="L27" s="16"/>
      <c r="M27" s="16"/>
      <c r="N27" s="17">
        <f t="shared" si="9"/>
        <v>0</v>
      </c>
      <c r="O27" s="56">
        <f t="shared" si="10"/>
        <v>0</v>
      </c>
      <c r="P27" s="48"/>
      <c r="Q27" s="48"/>
    </row>
    <row r="28" spans="1:17" ht="15" thickBot="1" x14ac:dyDescent="0.4">
      <c r="A28" s="22" t="s">
        <v>117</v>
      </c>
      <c r="B28" s="146"/>
      <c r="C28" s="39">
        <f>SUM(C24:C27)</f>
        <v>0</v>
      </c>
      <c r="D28" s="40">
        <f t="shared" ref="D28:G28" si="11">SUM(D24:D27)</f>
        <v>0</v>
      </c>
      <c r="E28" s="40">
        <f t="shared" si="11"/>
        <v>0</v>
      </c>
      <c r="F28" s="40">
        <f t="shared" si="11"/>
        <v>0</v>
      </c>
      <c r="G28" s="41">
        <f t="shared" si="11"/>
        <v>0</v>
      </c>
      <c r="H28" s="42">
        <f>SUM(C28:G28)</f>
        <v>0</v>
      </c>
      <c r="I28" s="43">
        <f>SUM(I24:I27)</f>
        <v>0</v>
      </c>
      <c r="J28" s="44">
        <f t="shared" ref="J28:M28" si="12">SUM(J24:J27)</f>
        <v>0</v>
      </c>
      <c r="K28" s="44">
        <f t="shared" si="12"/>
        <v>0</v>
      </c>
      <c r="L28" s="44">
        <f t="shared" si="12"/>
        <v>0</v>
      </c>
      <c r="M28" s="44">
        <f t="shared" si="12"/>
        <v>0</v>
      </c>
      <c r="N28" s="45">
        <f>SUM(I28:M28)</f>
        <v>0</v>
      </c>
      <c r="O28" s="56">
        <f t="shared" si="10"/>
        <v>0</v>
      </c>
      <c r="P28" s="48"/>
      <c r="Q28" s="48"/>
    </row>
    <row r="29" spans="1:17" ht="15" thickTop="1" x14ac:dyDescent="0.35"/>
  </sheetData>
  <conditionalFormatting sqref="I7">
    <cfRule type="expression" dxfId="206" priority="263">
      <formula>I7-C7&gt;=-0.1</formula>
    </cfRule>
    <cfRule type="expression" dxfId="205" priority="262" stopIfTrue="1">
      <formula>I7-C7&lt;-0.1</formula>
    </cfRule>
    <cfRule type="expression" dxfId="204" priority="261" stopIfTrue="1">
      <formula>I7-C7&lt;=-0.2</formula>
    </cfRule>
    <cfRule type="containsBlanks" priority="260" stopIfTrue="1">
      <formula>LEN(TRIM(I7))=0</formula>
    </cfRule>
    <cfRule type="iconSet" priority="259">
      <iconSet iconSet="5Quarters">
        <cfvo type="percent" val="0"/>
        <cfvo type="num" val="0.25"/>
        <cfvo type="num" val="0.5"/>
        <cfvo type="num" val="0.75"/>
        <cfvo type="num" val="1"/>
      </iconSet>
    </cfRule>
  </conditionalFormatting>
  <conditionalFormatting sqref="I8">
    <cfRule type="iconSet" priority="239">
      <iconSet iconSet="5Quarters">
        <cfvo type="percent" val="0"/>
        <cfvo type="num" val="0.25"/>
        <cfvo type="num" val="0.5"/>
        <cfvo type="num" val="0.75"/>
        <cfvo type="num" val="1"/>
      </iconSet>
    </cfRule>
    <cfRule type="containsBlanks" priority="240" stopIfTrue="1">
      <formula>LEN(TRIM(I8))=0</formula>
    </cfRule>
    <cfRule type="expression" dxfId="203" priority="243">
      <formula>I8-C8&gt;=-0.1</formula>
    </cfRule>
    <cfRule type="expression" dxfId="202" priority="241" stopIfTrue="1">
      <formula>I8-C8&lt;=-0.2</formula>
    </cfRule>
    <cfRule type="expression" dxfId="201" priority="242" stopIfTrue="1">
      <formula>I8-C8&lt;-0.1</formula>
    </cfRule>
  </conditionalFormatting>
  <conditionalFormatting sqref="I9">
    <cfRule type="expression" dxfId="200" priority="237" stopIfTrue="1">
      <formula>I9-C9&lt;-0.1</formula>
    </cfRule>
    <cfRule type="expression" dxfId="199" priority="238">
      <formula>I9-C9&gt;=-0.1</formula>
    </cfRule>
    <cfRule type="expression" dxfId="198" priority="236" stopIfTrue="1">
      <formula>I9-C9&lt;=-0.2</formula>
    </cfRule>
    <cfRule type="containsBlanks" priority="235" stopIfTrue="1">
      <formula>LEN(TRIM(I9))=0</formula>
    </cfRule>
    <cfRule type="iconSet" priority="234">
      <iconSet iconSet="5Quarters">
        <cfvo type="percent" val="0"/>
        <cfvo type="num" val="0.25"/>
        <cfvo type="num" val="0.5"/>
        <cfvo type="num" val="0.75"/>
        <cfvo type="num" val="1"/>
      </iconSet>
    </cfRule>
  </conditionalFormatting>
  <conditionalFormatting sqref="I10">
    <cfRule type="expression" dxfId="197" priority="233">
      <formula>I10-C10&gt;=-0.1</formula>
    </cfRule>
    <cfRule type="expression" dxfId="196" priority="232" stopIfTrue="1">
      <formula>I10-C10&lt;-0.1</formula>
    </cfRule>
    <cfRule type="expression" dxfId="195" priority="231" stopIfTrue="1">
      <formula>I10-C10&lt;=-0.2</formula>
    </cfRule>
    <cfRule type="containsBlanks" priority="230" stopIfTrue="1">
      <formula>LEN(TRIM(I10))=0</formula>
    </cfRule>
    <cfRule type="iconSet" priority="229">
      <iconSet iconSet="5Quarters">
        <cfvo type="percent" val="0"/>
        <cfvo type="num" val="0.25"/>
        <cfvo type="num" val="0.5"/>
        <cfvo type="num" val="0.75"/>
        <cfvo type="num" val="1"/>
      </iconSet>
    </cfRule>
  </conditionalFormatting>
  <conditionalFormatting sqref="I13:I16">
    <cfRule type="expression" dxfId="194" priority="74">
      <formula>AND(C13="x", I13="no")</formula>
    </cfRule>
  </conditionalFormatting>
  <conditionalFormatting sqref="I13:M16">
    <cfRule type="expression" priority="7" stopIfTrue="1">
      <formula>I13=""</formula>
    </cfRule>
    <cfRule type="expression" priority="8" stopIfTrue="1">
      <formula>(J13&lt;&gt;"")</formula>
    </cfRule>
    <cfRule type="expression" dxfId="193" priority="9" stopIfTrue="1">
      <formula>I13="yes"</formula>
    </cfRule>
  </conditionalFormatting>
  <conditionalFormatting sqref="J7">
    <cfRule type="expression" dxfId="192" priority="270" stopIfTrue="1">
      <formula>J7-D7&lt;=-0.2</formula>
    </cfRule>
    <cfRule type="expression" dxfId="191" priority="271" stopIfTrue="1">
      <formula>J7-D7&lt;-0.1</formula>
    </cfRule>
    <cfRule type="containsBlanks" priority="269" stopIfTrue="1">
      <formula>LEN(TRIM(J7))=0</formula>
    </cfRule>
    <cfRule type="expression" dxfId="190" priority="272">
      <formula>J7-D7&gt;=-0.1</formula>
    </cfRule>
    <cfRule type="iconSet" priority="264">
      <iconSet iconSet="5Quarters">
        <cfvo type="percent" val="0"/>
        <cfvo type="num" val="0.25"/>
        <cfvo type="num" val="0.5"/>
        <cfvo type="num" val="0.75"/>
        <cfvo type="num" val="1"/>
      </iconSet>
    </cfRule>
  </conditionalFormatting>
  <conditionalFormatting sqref="J8">
    <cfRule type="containsBlanks" priority="215" stopIfTrue="1">
      <formula>LEN(TRIM(J8))=0</formula>
    </cfRule>
    <cfRule type="expression" dxfId="189" priority="218">
      <formula>J8-D8&gt;=-0.1</formula>
    </cfRule>
    <cfRule type="expression" dxfId="188" priority="217" stopIfTrue="1">
      <formula>J8-D8&lt;-0.1</formula>
    </cfRule>
    <cfRule type="expression" dxfId="187" priority="216" stopIfTrue="1">
      <formula>J8-D8&lt;=-0.2</formula>
    </cfRule>
    <cfRule type="iconSet" priority="214">
      <iconSet iconSet="5Quarters">
        <cfvo type="percent" val="0"/>
        <cfvo type="num" val="0.25"/>
        <cfvo type="num" val="0.5"/>
        <cfvo type="num" val="0.75"/>
        <cfvo type="num" val="1"/>
      </iconSet>
    </cfRule>
  </conditionalFormatting>
  <conditionalFormatting sqref="J9">
    <cfRule type="iconSet" priority="219">
      <iconSet iconSet="5Quarters">
        <cfvo type="percent" val="0"/>
        <cfvo type="num" val="0.25"/>
        <cfvo type="num" val="0.5"/>
        <cfvo type="num" val="0.75"/>
        <cfvo type="num" val="1"/>
      </iconSet>
    </cfRule>
    <cfRule type="expression" dxfId="186" priority="223">
      <formula>J9-D9&gt;=-0.1</formula>
    </cfRule>
    <cfRule type="expression" dxfId="185" priority="222" stopIfTrue="1">
      <formula>J9-D9&lt;-0.1</formula>
    </cfRule>
    <cfRule type="expression" dxfId="184" priority="221" stopIfTrue="1">
      <formula>J9-D9&lt;=-0.2</formula>
    </cfRule>
    <cfRule type="containsBlanks" priority="220" stopIfTrue="1">
      <formula>LEN(TRIM(J9))=0</formula>
    </cfRule>
  </conditionalFormatting>
  <conditionalFormatting sqref="J10">
    <cfRule type="expression" dxfId="183" priority="228">
      <formula>J10-D10&gt;=-0.1</formula>
    </cfRule>
    <cfRule type="expression" dxfId="182" priority="227" stopIfTrue="1">
      <formula>J10-D10&lt;-0.1</formula>
    </cfRule>
    <cfRule type="expression" dxfId="181" priority="226" stopIfTrue="1">
      <formula>J10-D10&lt;=-0.2</formula>
    </cfRule>
    <cfRule type="iconSet" priority="224">
      <iconSet iconSet="5Quarters">
        <cfvo type="percent" val="0"/>
        <cfvo type="num" val="0.25"/>
        <cfvo type="num" val="0.5"/>
        <cfvo type="num" val="0.75"/>
        <cfvo type="num" val="1"/>
      </iconSet>
    </cfRule>
    <cfRule type="containsBlanks" priority="225" stopIfTrue="1">
      <formula>LEN(TRIM(J10))=0</formula>
    </cfRule>
  </conditionalFormatting>
  <conditionalFormatting sqref="J13:J16">
    <cfRule type="expression" dxfId="180" priority="58">
      <formula>AND(OR(C13="x",D13="x"), J13="no")</formula>
    </cfRule>
  </conditionalFormatting>
  <conditionalFormatting sqref="K7">
    <cfRule type="expression" dxfId="179" priority="257" stopIfTrue="1">
      <formula>K7-E7&lt;-0.1</formula>
    </cfRule>
    <cfRule type="expression" dxfId="178" priority="258">
      <formula>K7-E7&gt;=-0.1</formula>
    </cfRule>
    <cfRule type="iconSet" priority="254">
      <iconSet iconSet="5Quarters">
        <cfvo type="percent" val="0"/>
        <cfvo type="num" val="0.25"/>
        <cfvo type="num" val="0.5"/>
        <cfvo type="num" val="0.75"/>
        <cfvo type="num" val="1"/>
      </iconSet>
    </cfRule>
    <cfRule type="containsBlanks" priority="255" stopIfTrue="1">
      <formula>LEN(TRIM(K7))=0</formula>
    </cfRule>
    <cfRule type="expression" dxfId="177" priority="256" stopIfTrue="1">
      <formula>K7-E7&lt;=-0.2</formula>
    </cfRule>
  </conditionalFormatting>
  <conditionalFormatting sqref="K8">
    <cfRule type="iconSet" priority="209">
      <iconSet iconSet="5Quarters">
        <cfvo type="percent" val="0"/>
        <cfvo type="num" val="0.25"/>
        <cfvo type="num" val="0.5"/>
        <cfvo type="num" val="0.75"/>
        <cfvo type="num" val="1"/>
      </iconSet>
    </cfRule>
    <cfRule type="containsBlanks" priority="210" stopIfTrue="1">
      <formula>LEN(TRIM(K8))=0</formula>
    </cfRule>
    <cfRule type="expression" dxfId="176" priority="211" stopIfTrue="1">
      <formula>K8-E8&lt;=-0.2</formula>
    </cfRule>
    <cfRule type="expression" dxfId="175" priority="212" stopIfTrue="1">
      <formula>K8-E8&lt;-0.1</formula>
    </cfRule>
    <cfRule type="expression" dxfId="174" priority="213">
      <formula>K8-E8&gt;=-0.1</formula>
    </cfRule>
  </conditionalFormatting>
  <conditionalFormatting sqref="K9">
    <cfRule type="expression" dxfId="173" priority="206" stopIfTrue="1">
      <formula>K9-E9&lt;=-0.2</formula>
    </cfRule>
    <cfRule type="expression" dxfId="172" priority="208">
      <formula>K9-E9&gt;=-0.1</formula>
    </cfRule>
    <cfRule type="expression" dxfId="171" priority="207" stopIfTrue="1">
      <formula>K9-E9&lt;-0.1</formula>
    </cfRule>
    <cfRule type="containsBlanks" priority="205" stopIfTrue="1">
      <formula>LEN(TRIM(K9))=0</formula>
    </cfRule>
    <cfRule type="iconSet" priority="204">
      <iconSet iconSet="5Quarters">
        <cfvo type="percent" val="0"/>
        <cfvo type="num" val="0.25"/>
        <cfvo type="num" val="0.5"/>
        <cfvo type="num" val="0.75"/>
        <cfvo type="num" val="1"/>
      </iconSet>
    </cfRule>
  </conditionalFormatting>
  <conditionalFormatting sqref="K10">
    <cfRule type="iconSet" priority="199">
      <iconSet iconSet="5Quarters">
        <cfvo type="percent" val="0"/>
        <cfvo type="num" val="0.25"/>
        <cfvo type="num" val="0.5"/>
        <cfvo type="num" val="0.75"/>
        <cfvo type="num" val="1"/>
      </iconSet>
    </cfRule>
    <cfRule type="expression" dxfId="170" priority="203">
      <formula>K10-E10&gt;=-0.1</formula>
    </cfRule>
    <cfRule type="expression" dxfId="169" priority="202" stopIfTrue="1">
      <formula>K10-E10&lt;-0.1</formula>
    </cfRule>
    <cfRule type="expression" dxfId="168" priority="201" stopIfTrue="1">
      <formula>K10-E10&lt;=-0.2</formula>
    </cfRule>
    <cfRule type="containsBlanks" priority="200" stopIfTrue="1">
      <formula>LEN(TRIM(K10))=0</formula>
    </cfRule>
  </conditionalFormatting>
  <conditionalFormatting sqref="K13:K16">
    <cfRule type="expression" dxfId="167" priority="42">
      <formula>AND(OR(C13="x", D13="x",E13="x"), K13="no")</formula>
    </cfRule>
  </conditionalFormatting>
  <conditionalFormatting sqref="L7">
    <cfRule type="expression" dxfId="166" priority="252" stopIfTrue="1">
      <formula>L7-F7&lt;-0.1</formula>
    </cfRule>
    <cfRule type="expression" dxfId="165" priority="251" stopIfTrue="1">
      <formula>L7-F7&lt;=-0.2</formula>
    </cfRule>
    <cfRule type="containsBlanks" priority="250" stopIfTrue="1">
      <formula>LEN(TRIM(L7))=0</formula>
    </cfRule>
    <cfRule type="iconSet" priority="249">
      <iconSet iconSet="5Quarters">
        <cfvo type="percent" val="0"/>
        <cfvo type="num" val="0.25"/>
        <cfvo type="num" val="0.5"/>
        <cfvo type="num" val="0.75"/>
        <cfvo type="num" val="1"/>
      </iconSet>
    </cfRule>
    <cfRule type="expression" dxfId="164" priority="253">
      <formula>L7-F7&gt;=-0.1</formula>
    </cfRule>
  </conditionalFormatting>
  <conditionalFormatting sqref="L8">
    <cfRule type="expression" dxfId="163" priority="188">
      <formula>L8-F8&gt;=-0.1</formula>
    </cfRule>
    <cfRule type="expression" dxfId="162" priority="187" stopIfTrue="1">
      <formula>L8-F8&lt;-0.1</formula>
    </cfRule>
    <cfRule type="expression" dxfId="161" priority="186" stopIfTrue="1">
      <formula>L8-F8&lt;=-0.2</formula>
    </cfRule>
    <cfRule type="containsBlanks" priority="185" stopIfTrue="1">
      <formula>LEN(TRIM(L8))=0</formula>
    </cfRule>
    <cfRule type="iconSet" priority="184">
      <iconSet iconSet="5Quarters">
        <cfvo type="percent" val="0"/>
        <cfvo type="num" val="0.25"/>
        <cfvo type="num" val="0.5"/>
        <cfvo type="num" val="0.75"/>
        <cfvo type="num" val="1"/>
      </iconSet>
    </cfRule>
  </conditionalFormatting>
  <conditionalFormatting sqref="L9">
    <cfRule type="expression" dxfId="160" priority="193">
      <formula>L9-F9&gt;=-0.1</formula>
    </cfRule>
    <cfRule type="expression" dxfId="159" priority="192" stopIfTrue="1">
      <formula>L9-F9&lt;-0.1</formula>
    </cfRule>
    <cfRule type="expression" dxfId="158" priority="191" stopIfTrue="1">
      <formula>L9-F9&lt;=-0.2</formula>
    </cfRule>
    <cfRule type="containsBlanks" priority="190" stopIfTrue="1">
      <formula>LEN(TRIM(L9))=0</formula>
    </cfRule>
    <cfRule type="iconSet" priority="189">
      <iconSet iconSet="5Quarters">
        <cfvo type="percent" val="0"/>
        <cfvo type="num" val="0.25"/>
        <cfvo type="num" val="0.5"/>
        <cfvo type="num" val="0.75"/>
        <cfvo type="num" val="1"/>
      </iconSet>
    </cfRule>
  </conditionalFormatting>
  <conditionalFormatting sqref="L10">
    <cfRule type="expression" dxfId="157" priority="198">
      <formula>L10-F10&gt;=-0.1</formula>
    </cfRule>
    <cfRule type="expression" dxfId="156" priority="197" stopIfTrue="1">
      <formula>L10-F10&lt;-0.1</formula>
    </cfRule>
    <cfRule type="expression" dxfId="155" priority="196" stopIfTrue="1">
      <formula>L10-F10&lt;=-0.2</formula>
    </cfRule>
    <cfRule type="containsBlanks" priority="195" stopIfTrue="1">
      <formula>LEN(TRIM(L10))=0</formula>
    </cfRule>
    <cfRule type="iconSet" priority="194">
      <iconSet iconSet="5Quarters">
        <cfvo type="percent" val="0"/>
        <cfvo type="num" val="0.25"/>
        <cfvo type="num" val="0.5"/>
        <cfvo type="num" val="0.75"/>
        <cfvo type="num" val="1"/>
      </iconSet>
    </cfRule>
  </conditionalFormatting>
  <conditionalFormatting sqref="L13:L16">
    <cfRule type="expression" dxfId="154" priority="26">
      <formula>AND(OR(C13="x", D13="x", E13="x",F13="x"), L13="no")</formula>
    </cfRule>
  </conditionalFormatting>
  <conditionalFormatting sqref="M7">
    <cfRule type="containsBlanks" priority="245" stopIfTrue="1">
      <formula>LEN(TRIM(M7))=0</formula>
    </cfRule>
    <cfRule type="expression" dxfId="153" priority="247" stopIfTrue="1">
      <formula>M7-G7&lt;-0.1</formula>
    </cfRule>
    <cfRule type="expression" dxfId="152" priority="248">
      <formula>M7-G7&gt;=-0.1</formula>
    </cfRule>
    <cfRule type="expression" dxfId="151" priority="246" stopIfTrue="1">
      <formula>M7-G7&lt;=-0.2</formula>
    </cfRule>
    <cfRule type="iconSet" priority="244">
      <iconSet iconSet="5Quarters">
        <cfvo type="percent" val="0"/>
        <cfvo type="num" val="0.25"/>
        <cfvo type="num" val="0.5"/>
        <cfvo type="num" val="0.75"/>
        <cfvo type="num" val="1"/>
      </iconSet>
    </cfRule>
  </conditionalFormatting>
  <conditionalFormatting sqref="M8">
    <cfRule type="expression" dxfId="150" priority="183">
      <formula>M8-G8&gt;=-0.1</formula>
    </cfRule>
    <cfRule type="containsBlanks" priority="180" stopIfTrue="1">
      <formula>LEN(TRIM(M8))=0</formula>
    </cfRule>
    <cfRule type="iconSet" priority="179">
      <iconSet iconSet="5Quarters">
        <cfvo type="percent" val="0"/>
        <cfvo type="num" val="0.25"/>
        <cfvo type="num" val="0.5"/>
        <cfvo type="num" val="0.75"/>
        <cfvo type="num" val="1"/>
      </iconSet>
    </cfRule>
    <cfRule type="expression" dxfId="149" priority="182" stopIfTrue="1">
      <formula>M8-G8&lt;-0.1</formula>
    </cfRule>
    <cfRule type="expression" dxfId="148" priority="181" stopIfTrue="1">
      <formula>M8-G8&lt;=-0.2</formula>
    </cfRule>
  </conditionalFormatting>
  <conditionalFormatting sqref="M9">
    <cfRule type="expression" dxfId="147" priority="178">
      <formula>M9-G9&gt;=-0.1</formula>
    </cfRule>
    <cfRule type="expression" dxfId="146" priority="177" stopIfTrue="1">
      <formula>M9-G9&lt;-0.1</formula>
    </cfRule>
    <cfRule type="expression" dxfId="145" priority="176" stopIfTrue="1">
      <formula>M9-G9&lt;=-0.2</formula>
    </cfRule>
    <cfRule type="containsBlanks" priority="175" stopIfTrue="1">
      <formula>LEN(TRIM(M9))=0</formula>
    </cfRule>
    <cfRule type="iconSet" priority="174">
      <iconSet iconSet="5Quarters">
        <cfvo type="percent" val="0"/>
        <cfvo type="num" val="0.25"/>
        <cfvo type="num" val="0.5"/>
        <cfvo type="num" val="0.75"/>
        <cfvo type="num" val="1"/>
      </iconSet>
    </cfRule>
  </conditionalFormatting>
  <conditionalFormatting sqref="M10">
    <cfRule type="expression" dxfId="144" priority="173">
      <formula>M10-G10&gt;=-0.1</formula>
    </cfRule>
    <cfRule type="expression" dxfId="143" priority="172" stopIfTrue="1">
      <formula>M10-G10&lt;-0.1</formula>
    </cfRule>
    <cfRule type="expression" dxfId="142" priority="171" stopIfTrue="1">
      <formula>M10-G10&lt;=-0.2</formula>
    </cfRule>
    <cfRule type="containsBlanks" priority="170" stopIfTrue="1">
      <formula>LEN(TRIM(M10))=0</formula>
    </cfRule>
    <cfRule type="iconSet" priority="169">
      <iconSet iconSet="5Quarters">
        <cfvo type="percent" val="0"/>
        <cfvo type="num" val="0.25"/>
        <cfvo type="num" val="0.5"/>
        <cfvo type="num" val="0.75"/>
        <cfvo type="num" val="1"/>
      </iconSet>
    </cfRule>
  </conditionalFormatting>
  <conditionalFormatting sqref="M13:M16">
    <cfRule type="expression" dxfId="141" priority="10">
      <formula>AND(OR(C13="x", D13="x", E13="x", F13="x",G13="x"), M13="no")</formula>
    </cfRule>
  </conditionalFormatting>
  <conditionalFormatting sqref="N7:N10">
    <cfRule type="iconSet" priority="6">
      <iconSet iconSet="5Arrows" showValue="0">
        <cfvo type="percent" val="0"/>
        <cfvo type="num" val="-0.2"/>
        <cfvo type="num" val="-0.15"/>
        <cfvo type="num" val="-0.12"/>
        <cfvo type="num" val="-0.1"/>
      </iconSet>
    </cfRule>
  </conditionalFormatting>
  <conditionalFormatting sqref="N7:N16">
    <cfRule type="expression" dxfId="140" priority="1" stopIfTrue="1">
      <formula>$A7=""</formula>
    </cfRule>
  </conditionalFormatting>
  <conditionalFormatting sqref="O20:O23">
    <cfRule type="dataBar" priority="91">
      <dataBar showValue="0">
        <cfvo type="num" val="0"/>
        <cfvo type="num" val="1"/>
        <color theme="4" tint="0.39997558519241921"/>
      </dataBar>
      <extLst>
        <ext xmlns:x14="http://schemas.microsoft.com/office/spreadsheetml/2009/9/main" uri="{B025F937-C7B1-47D3-B67F-A62EFF666E3E}">
          <x14:id>{95D869A8-956C-4D6E-BE7E-C30F5BCD0F5F}</x14:id>
        </ext>
      </extLst>
    </cfRule>
    <cfRule type="cellIs" dxfId="139" priority="90" stopIfTrue="1" operator="greaterThan">
      <formula>1</formula>
    </cfRule>
  </conditionalFormatting>
  <conditionalFormatting sqref="O26:O28">
    <cfRule type="dataBar" priority="89">
      <dataBar showValue="0">
        <cfvo type="num" val="0"/>
        <cfvo type="num" val="1"/>
        <color theme="4" tint="0.39997558519241921"/>
      </dataBar>
      <extLst>
        <ext xmlns:x14="http://schemas.microsoft.com/office/spreadsheetml/2009/9/main" uri="{B025F937-C7B1-47D3-B67F-A62EFF666E3E}">
          <x14:id>{13805C13-7EEA-460D-A6A1-E7D248A4624F}</x14:id>
        </ext>
      </extLst>
    </cfRule>
    <cfRule type="cellIs" dxfId="138" priority="88" stopIfTrue="1" operator="greaterThan">
      <formula>1</formula>
    </cfRule>
  </conditionalFormatting>
  <dataValidations count="1">
    <dataValidation type="list" allowBlank="1" showInputMessage="1" showErrorMessage="1" sqref="C13:H16" xr:uid="{00000000-0002-0000-0700-000000000000}">
      <formula1>"x"</formula1>
    </dataValidation>
  </dataValidations>
  <hyperlinks>
    <hyperlink ref="A2" r:id="rId1" location="objective-4-ensure-that-harvest-of-polar-bear-subpopulations-is-managed-in-a-biologically-sustainable-manner-in-accordance-with-sound-conservation-practices" xr:uid="{4694A17E-7673-4CD1-BACE-B2845163AB61}"/>
    <hyperlink ref="A4" r:id="rId2" xr:uid="{ABD681A5-749C-4581-BA09-5BF30078ABE9}"/>
  </hyperlinks>
  <pageMargins left="0.7" right="0.7" top="0.75" bottom="0.75" header="0.3" footer="0.3"/>
  <pageSetup paperSize="9" orientation="portrait" r:id="rId3"/>
  <drawing r:id="rId4"/>
  <extLst>
    <ext xmlns:x14="http://schemas.microsoft.com/office/spreadsheetml/2009/9/main" uri="{78C0D931-6437-407d-A8EE-F0AAD7539E65}">
      <x14:conditionalFormattings>
        <x14:conditionalFormatting xmlns:xm="http://schemas.microsoft.com/office/excel/2006/main">
          <x14:cfRule type="iconSet" priority="3" id="{1C614D78-146E-42CE-A66B-3FD478589B14}">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N13:N16</xm:sqref>
        </x14:conditionalFormatting>
        <x14:conditionalFormatting xmlns:xm="http://schemas.microsoft.com/office/excel/2006/main">
          <x14:cfRule type="dataBar" id="{95D869A8-956C-4D6E-BE7E-C30F5BCD0F5F}">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O20:O23</xm:sqref>
        </x14:conditionalFormatting>
        <x14:conditionalFormatting xmlns:xm="http://schemas.microsoft.com/office/excel/2006/main">
          <x14:cfRule type="dataBar" id="{13805C13-7EEA-460D-A6A1-E7D248A4624F}">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O26:O28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'progress-codes'!$A$4:$A$5</xm:f>
          </x14:formula1>
          <xm:sqref>I13:M16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theme="3" tint="0.79998168889431442"/>
  </sheetPr>
  <dimension ref="A1:Q29"/>
  <sheetViews>
    <sheetView zoomScale="90" zoomScaleNormal="90" workbookViewId="0">
      <selection activeCell="K13" sqref="K13"/>
    </sheetView>
  </sheetViews>
  <sheetFormatPr defaultColWidth="9.1796875" defaultRowHeight="14.5" x14ac:dyDescent="0.35"/>
  <cols>
    <col min="1" max="1" width="75.1796875" customWidth="1"/>
    <col min="2" max="2" width="18.453125" style="143" customWidth="1"/>
    <col min="3" max="3" width="11.1796875" customWidth="1"/>
    <col min="15" max="15" width="15.1796875" customWidth="1"/>
    <col min="16" max="16" width="81.81640625" customWidth="1"/>
    <col min="17" max="17" width="71.7265625" customWidth="1"/>
  </cols>
  <sheetData>
    <row r="1" spans="1:17" ht="18.5" x14ac:dyDescent="0.45">
      <c r="A1" s="14" t="s">
        <v>0</v>
      </c>
      <c r="B1" s="139" t="s">
        <v>79</v>
      </c>
    </row>
    <row r="2" spans="1:17" s="20" customFormat="1" ht="62.15" customHeight="1" x14ac:dyDescent="0.35">
      <c r="A2" s="162" t="s">
        <v>138</v>
      </c>
      <c r="B2" s="147" t="s">
        <v>135</v>
      </c>
    </row>
    <row r="3" spans="1:17" s="20" customFormat="1" ht="62.15" customHeight="1" x14ac:dyDescent="0.45">
      <c r="A3" s="14" t="s">
        <v>80</v>
      </c>
      <c r="B3" s="139" t="s">
        <v>81</v>
      </c>
    </row>
    <row r="4" spans="1:17" ht="83.15" customHeight="1" x14ac:dyDescent="0.35">
      <c r="A4" s="162" t="s">
        <v>139</v>
      </c>
      <c r="B4" s="140" t="s">
        <v>135</v>
      </c>
      <c r="O4" s="52"/>
    </row>
    <row r="5" spans="1:17" s="19" customFormat="1" ht="38.5" customHeight="1" x14ac:dyDescent="0.45">
      <c r="A5" s="50"/>
      <c r="B5" s="141"/>
      <c r="C5" s="53"/>
      <c r="D5" s="53"/>
      <c r="E5" s="46" t="s">
        <v>83</v>
      </c>
      <c r="F5" s="53"/>
      <c r="G5" s="53"/>
      <c r="H5" s="53"/>
      <c r="I5" s="84" t="s">
        <v>84</v>
      </c>
      <c r="J5" s="53"/>
      <c r="K5" s="46"/>
      <c r="L5" s="53"/>
      <c r="M5" s="53"/>
      <c r="N5" s="53"/>
      <c r="O5" s="53"/>
      <c r="P5" s="53"/>
    </row>
    <row r="6" spans="1:17" ht="34" customHeight="1" x14ac:dyDescent="0.45">
      <c r="A6" s="14" t="s">
        <v>85</v>
      </c>
      <c r="B6" s="139" t="s">
        <v>86</v>
      </c>
      <c r="C6" s="24" t="s">
        <v>87</v>
      </c>
      <c r="D6" s="25" t="s">
        <v>88</v>
      </c>
      <c r="E6" s="25" t="s">
        <v>89</v>
      </c>
      <c r="F6" s="25" t="s">
        <v>90</v>
      </c>
      <c r="G6" s="26"/>
      <c r="H6" s="51"/>
      <c r="I6" s="5" t="s">
        <v>87</v>
      </c>
      <c r="J6" s="6" t="s">
        <v>88</v>
      </c>
      <c r="K6" s="6" t="s">
        <v>89</v>
      </c>
      <c r="L6" s="6" t="s">
        <v>90</v>
      </c>
      <c r="M6" s="6"/>
      <c r="N6" s="23" t="s">
        <v>91</v>
      </c>
      <c r="O6" s="74" t="s">
        <v>92</v>
      </c>
      <c r="P6" s="54" t="s">
        <v>93</v>
      </c>
      <c r="Q6" s="54" t="s">
        <v>94</v>
      </c>
    </row>
    <row r="7" spans="1:17" ht="67" customHeight="1" x14ac:dyDescent="0.35">
      <c r="A7" s="1" t="s">
        <v>140</v>
      </c>
      <c r="B7" s="142" t="s">
        <v>141</v>
      </c>
      <c r="C7" s="55"/>
      <c r="D7" s="56">
        <v>1</v>
      </c>
      <c r="E7" s="56"/>
      <c r="F7" s="56"/>
      <c r="G7" s="57"/>
      <c r="H7" s="58"/>
      <c r="I7" s="55">
        <v>0.80100000000000005</v>
      </c>
      <c r="J7" s="56">
        <v>1</v>
      </c>
      <c r="K7" s="56"/>
      <c r="L7" s="56"/>
      <c r="M7" s="56"/>
      <c r="N7" s="85">
        <f>IF(M7&lt;&gt;"",M7-G7,(IF(L7&lt;&gt;"",L7-F7,(IF(K7&lt;&gt;"",K7-E7,(IF(J7&lt;&gt;"",J7-D7,(IF(I7&lt;&gt;"",I7-C7,0)))))))))</f>
        <v>0</v>
      </c>
      <c r="O7" s="88">
        <f>MAX(I7:M7)</f>
        <v>1</v>
      </c>
      <c r="P7" s="90"/>
      <c r="Q7" s="48"/>
    </row>
    <row r="8" spans="1:17" ht="29" x14ac:dyDescent="0.35">
      <c r="A8" s="1" t="s">
        <v>142</v>
      </c>
      <c r="B8" s="142" t="s">
        <v>141</v>
      </c>
      <c r="C8" s="55"/>
      <c r="D8" s="56"/>
      <c r="E8" s="56"/>
      <c r="F8" s="56">
        <v>1</v>
      </c>
      <c r="G8" s="57"/>
      <c r="H8" s="58"/>
      <c r="I8" s="55"/>
      <c r="J8" s="56"/>
      <c r="K8" s="56"/>
      <c r="L8" s="56"/>
      <c r="M8" s="56"/>
      <c r="N8" s="85">
        <f t="shared" ref="N8:N10" si="0">IF(M8&lt;&gt;"",M8-G8,(IF(L8&lt;&gt;"",L8-F8,(IF(K8&lt;&gt;"",K8-E8,(IF(J8&lt;&gt;"",J8-D8,(IF(I8&lt;&gt;"",I8-C8,0)))))))))</f>
        <v>0</v>
      </c>
      <c r="O8" s="88">
        <f t="shared" ref="O8:O10" si="1">MAX(I8:M8)</f>
        <v>0</v>
      </c>
      <c r="P8" s="48"/>
      <c r="Q8" s="48"/>
    </row>
    <row r="9" spans="1:17" ht="29" x14ac:dyDescent="0.35">
      <c r="A9" s="1" t="s">
        <v>143</v>
      </c>
      <c r="B9" s="142" t="s">
        <v>141</v>
      </c>
      <c r="C9" s="55"/>
      <c r="D9" s="56">
        <v>1</v>
      </c>
      <c r="E9" s="56"/>
      <c r="F9" s="56"/>
      <c r="G9" s="57"/>
      <c r="H9" s="58"/>
      <c r="I9" s="55">
        <v>0.8</v>
      </c>
      <c r="J9" s="56">
        <v>1</v>
      </c>
      <c r="K9" s="56"/>
      <c r="L9" s="56"/>
      <c r="M9" s="56"/>
      <c r="N9" s="85">
        <f t="shared" si="0"/>
        <v>0</v>
      </c>
      <c r="O9" s="88">
        <f t="shared" si="1"/>
        <v>1</v>
      </c>
      <c r="P9" s="48"/>
      <c r="Q9" s="48"/>
    </row>
    <row r="10" spans="1:17" ht="29.5" thickBot="1" x14ac:dyDescent="0.4">
      <c r="A10" s="1" t="s">
        <v>144</v>
      </c>
      <c r="B10" s="142" t="s">
        <v>141</v>
      </c>
      <c r="C10" s="59"/>
      <c r="D10" s="60"/>
      <c r="E10" s="60"/>
      <c r="F10" s="60">
        <v>1</v>
      </c>
      <c r="G10" s="61"/>
      <c r="H10" s="58"/>
      <c r="I10" s="59"/>
      <c r="J10" s="60"/>
      <c r="K10" s="60"/>
      <c r="L10" s="60"/>
      <c r="M10" s="60"/>
      <c r="N10" s="85">
        <f t="shared" si="0"/>
        <v>0</v>
      </c>
      <c r="O10" s="88">
        <f t="shared" si="1"/>
        <v>0</v>
      </c>
      <c r="P10" s="48"/>
      <c r="Q10" s="48"/>
    </row>
    <row r="11" spans="1:17" ht="46.5" customHeight="1" thickBot="1" x14ac:dyDescent="0.5">
      <c r="E11" s="46" t="s">
        <v>97</v>
      </c>
      <c r="F11" s="47"/>
      <c r="G11" s="47"/>
      <c r="H11" s="47"/>
      <c r="I11" s="84" t="s">
        <v>98</v>
      </c>
      <c r="J11" s="47"/>
      <c r="K11" s="46"/>
    </row>
    <row r="12" spans="1:17" ht="32.15" customHeight="1" x14ac:dyDescent="0.45">
      <c r="A12" s="62" t="s">
        <v>5</v>
      </c>
      <c r="B12" s="144" t="s">
        <v>86</v>
      </c>
      <c r="C12" s="24" t="s">
        <v>87</v>
      </c>
      <c r="D12" s="25" t="s">
        <v>88</v>
      </c>
      <c r="E12" s="25" t="s">
        <v>89</v>
      </c>
      <c r="F12" s="25" t="s">
        <v>90</v>
      </c>
      <c r="G12" s="26"/>
      <c r="H12" s="63"/>
      <c r="I12" s="5" t="s">
        <v>87</v>
      </c>
      <c r="J12" s="6" t="s">
        <v>88</v>
      </c>
      <c r="K12" s="6" t="s">
        <v>89</v>
      </c>
      <c r="L12" s="6" t="s">
        <v>90</v>
      </c>
      <c r="M12" s="73"/>
      <c r="N12" s="74" t="s">
        <v>91</v>
      </c>
      <c r="P12" s="54" t="s">
        <v>93</v>
      </c>
      <c r="Q12" s="54" t="s">
        <v>94</v>
      </c>
    </row>
    <row r="13" spans="1:17" ht="45" customHeight="1" x14ac:dyDescent="0.35">
      <c r="A13" s="1" t="s">
        <v>145</v>
      </c>
      <c r="B13" s="142" t="s">
        <v>141</v>
      </c>
      <c r="C13" s="31"/>
      <c r="D13" s="32" t="s">
        <v>101</v>
      </c>
      <c r="E13" s="32"/>
      <c r="F13" s="32"/>
      <c r="G13" s="33"/>
      <c r="H13" s="64"/>
      <c r="I13" s="31" t="s">
        <v>150</v>
      </c>
      <c r="J13" s="32" t="s">
        <v>149</v>
      </c>
      <c r="K13" s="32"/>
      <c r="L13" s="32"/>
      <c r="M13" s="75"/>
      <c r="N13" s="85">
        <f>IF(COUNTIF(I13:M13,"yes")&gt;0,1,(IF(OR(AND(C13="x",I13="no"),(AND(D13="x",J13="no")),(AND(E13="x",K13="no")),(AND(F13="x",L13="no")),(AND(G13="x",M13="no")))=FALSE,2,3)))</f>
        <v>1</v>
      </c>
      <c r="P13" s="48"/>
      <c r="Q13" s="48"/>
    </row>
    <row r="14" spans="1:17" ht="38.25" customHeight="1" x14ac:dyDescent="0.35">
      <c r="A14" s="1" t="s">
        <v>146</v>
      </c>
      <c r="B14" s="142" t="s">
        <v>141</v>
      </c>
      <c r="C14" s="31"/>
      <c r="D14" s="32"/>
      <c r="E14" s="32"/>
      <c r="F14" s="32" t="s">
        <v>101</v>
      </c>
      <c r="G14" s="33"/>
      <c r="H14" s="64"/>
      <c r="I14" s="31" t="s">
        <v>150</v>
      </c>
      <c r="J14" s="32" t="s">
        <v>150</v>
      </c>
      <c r="K14" s="32"/>
      <c r="L14" s="32"/>
      <c r="M14" s="75"/>
      <c r="N14" s="85">
        <f t="shared" ref="N14:N16" si="2">IF(COUNTIF(I14:M14,"yes")&gt;0,1,(IF(OR(AND(C14="x",I14="no"),(AND(D14="x",J14="no")),(AND(E14="x",K14="no")),(AND(F14="x",L14="no")),(AND(G14="x",M14="no")))=FALSE,2,3)))</f>
        <v>2</v>
      </c>
      <c r="P14" s="48"/>
      <c r="Q14" s="48"/>
    </row>
    <row r="15" spans="1:17" ht="21.65" customHeight="1" x14ac:dyDescent="0.35">
      <c r="A15" s="1"/>
      <c r="B15" s="142"/>
      <c r="C15" s="31"/>
      <c r="D15" s="32"/>
      <c r="E15" s="32"/>
      <c r="F15" s="32"/>
      <c r="G15" s="33"/>
      <c r="H15" s="64"/>
      <c r="I15" s="31"/>
      <c r="J15" s="32"/>
      <c r="K15" s="32"/>
      <c r="L15" s="32"/>
      <c r="M15" s="75"/>
      <c r="N15" s="85">
        <f t="shared" si="2"/>
        <v>2</v>
      </c>
      <c r="P15" s="48"/>
      <c r="Q15" s="48"/>
    </row>
    <row r="16" spans="1:17" ht="29.15" customHeight="1" thickBot="1" x14ac:dyDescent="0.4">
      <c r="B16" s="142"/>
      <c r="C16" s="34"/>
      <c r="D16" s="35"/>
      <c r="E16" s="35"/>
      <c r="F16" s="35"/>
      <c r="G16" s="36"/>
      <c r="H16" s="64"/>
      <c r="I16" s="34"/>
      <c r="J16" s="35"/>
      <c r="K16" s="35"/>
      <c r="L16" s="35"/>
      <c r="M16" s="76"/>
      <c r="N16" s="85">
        <f t="shared" si="2"/>
        <v>2</v>
      </c>
      <c r="P16" s="48"/>
      <c r="Q16" s="48"/>
    </row>
    <row r="18" spans="1:17" s="19" customFormat="1" ht="38.15" customHeight="1" thickBot="1" x14ac:dyDescent="0.5">
      <c r="B18" s="141"/>
      <c r="C18" s="21"/>
      <c r="D18" s="46"/>
      <c r="E18" s="46" t="s">
        <v>104</v>
      </c>
      <c r="F18" s="46"/>
      <c r="G18" s="46"/>
      <c r="H18" s="46"/>
      <c r="I18" s="46"/>
      <c r="J18" s="46"/>
      <c r="K18" s="46" t="s">
        <v>105</v>
      </c>
      <c r="L18" s="46"/>
      <c r="M18" s="21"/>
    </row>
    <row r="19" spans="1:17" ht="32.15" customHeight="1" thickBot="1" x14ac:dyDescent="0.5">
      <c r="A19" s="62" t="s">
        <v>106</v>
      </c>
      <c r="B19" s="145"/>
      <c r="C19" s="27" t="s">
        <v>87</v>
      </c>
      <c r="D19" s="28" t="s">
        <v>88</v>
      </c>
      <c r="E19" s="28" t="s">
        <v>89</v>
      </c>
      <c r="F19" s="28" t="s">
        <v>90</v>
      </c>
      <c r="G19" s="29" t="s">
        <v>99</v>
      </c>
      <c r="H19" s="30" t="s">
        <v>107</v>
      </c>
      <c r="I19" s="5" t="s">
        <v>87</v>
      </c>
      <c r="J19" s="6" t="s">
        <v>88</v>
      </c>
      <c r="K19" s="6" t="s">
        <v>89</v>
      </c>
      <c r="L19" s="6" t="s">
        <v>90</v>
      </c>
      <c r="M19" s="6" t="s">
        <v>99</v>
      </c>
      <c r="N19" s="7" t="s">
        <v>107</v>
      </c>
      <c r="O19" s="18" t="s">
        <v>91</v>
      </c>
      <c r="P19" s="54" t="s">
        <v>93</v>
      </c>
      <c r="Q19" s="54" t="s">
        <v>94</v>
      </c>
    </row>
    <row r="20" spans="1:17" ht="18" customHeight="1" thickBot="1" x14ac:dyDescent="0.4">
      <c r="A20" t="s">
        <v>108</v>
      </c>
      <c r="C20" s="8"/>
      <c r="D20" s="9"/>
      <c r="E20" s="9"/>
      <c r="F20" s="9"/>
      <c r="G20" s="9"/>
      <c r="H20" s="10">
        <f>SUM(C20:G20)</f>
        <v>0</v>
      </c>
      <c r="I20" s="4"/>
      <c r="J20" s="3"/>
      <c r="K20" s="3"/>
      <c r="L20" s="3"/>
      <c r="M20" s="3"/>
      <c r="N20" s="12">
        <f>SUM(I20:M20)</f>
        <v>0</v>
      </c>
      <c r="O20" s="56">
        <f>IFERROR(N20/H20,0)</f>
        <v>0</v>
      </c>
      <c r="P20" s="48"/>
      <c r="Q20" s="48"/>
    </row>
    <row r="21" spans="1:17" ht="15" thickBot="1" x14ac:dyDescent="0.4">
      <c r="A21" t="s">
        <v>109</v>
      </c>
      <c r="C21" s="4"/>
      <c r="D21" s="3"/>
      <c r="E21" s="3"/>
      <c r="F21" s="3"/>
      <c r="G21" s="3"/>
      <c r="H21" s="10">
        <f t="shared" ref="H21:H22" si="3">SUM(C21:G21)</f>
        <v>0</v>
      </c>
      <c r="I21" s="4"/>
      <c r="J21" s="3"/>
      <c r="K21" s="3"/>
      <c r="L21" s="3"/>
      <c r="M21" s="3"/>
      <c r="N21" s="12">
        <f t="shared" ref="N21:N23" si="4">SUM(I21:M21)</f>
        <v>0</v>
      </c>
      <c r="O21" s="56">
        <f t="shared" ref="O21:O23" si="5">IFERROR(N21/H21,0)</f>
        <v>0</v>
      </c>
      <c r="P21" s="48"/>
      <c r="Q21" s="48"/>
    </row>
    <row r="22" spans="1:17" x14ac:dyDescent="0.35">
      <c r="A22" t="s">
        <v>110</v>
      </c>
      <c r="C22" s="15"/>
      <c r="D22" s="16"/>
      <c r="E22" s="16"/>
      <c r="F22" s="16"/>
      <c r="G22" s="16"/>
      <c r="H22" s="37">
        <f t="shared" si="3"/>
        <v>0</v>
      </c>
      <c r="I22" s="15"/>
      <c r="J22" s="16"/>
      <c r="K22" s="16"/>
      <c r="L22" s="16"/>
      <c r="M22" s="16"/>
      <c r="N22" s="38">
        <f t="shared" si="4"/>
        <v>0</v>
      </c>
      <c r="O22" s="56">
        <f t="shared" si="5"/>
        <v>0</v>
      </c>
      <c r="P22" s="48"/>
      <c r="Q22" s="48"/>
    </row>
    <row r="23" spans="1:17" ht="15" thickBot="1" x14ac:dyDescent="0.4">
      <c r="A23" s="22" t="s">
        <v>111</v>
      </c>
      <c r="B23" s="146"/>
      <c r="C23" s="39">
        <f>SUM(C20:C22)</f>
        <v>0</v>
      </c>
      <c r="D23" s="40">
        <f t="shared" ref="D23:G23" si="6">SUM(D20:D22)</f>
        <v>0</v>
      </c>
      <c r="E23" s="40">
        <f t="shared" si="6"/>
        <v>0</v>
      </c>
      <c r="F23" s="40">
        <f t="shared" si="6"/>
        <v>0</v>
      </c>
      <c r="G23" s="41">
        <f t="shared" si="6"/>
        <v>0</v>
      </c>
      <c r="H23" s="42">
        <f>SUM(C23:G23)</f>
        <v>0</v>
      </c>
      <c r="I23" s="43">
        <f>SUM(I20:I22)</f>
        <v>0</v>
      </c>
      <c r="J23" s="44">
        <f t="shared" ref="J23:M23" si="7">SUM(J20:J22)</f>
        <v>0</v>
      </c>
      <c r="K23" s="44">
        <f t="shared" si="7"/>
        <v>0</v>
      </c>
      <c r="L23" s="44">
        <f t="shared" si="7"/>
        <v>0</v>
      </c>
      <c r="M23" s="44">
        <f t="shared" si="7"/>
        <v>0</v>
      </c>
      <c r="N23" s="45">
        <f t="shared" si="4"/>
        <v>0</v>
      </c>
      <c r="O23" s="56">
        <f t="shared" si="5"/>
        <v>0</v>
      </c>
      <c r="P23" s="48"/>
      <c r="Q23" s="48"/>
    </row>
    <row r="24" spans="1:17" s="19" customFormat="1" ht="38.15" customHeight="1" thickTop="1" thickBot="1" x14ac:dyDescent="0.5">
      <c r="B24" s="141"/>
      <c r="C24" s="21"/>
      <c r="D24" s="21"/>
      <c r="E24" s="46" t="s">
        <v>112</v>
      </c>
      <c r="F24" s="46"/>
      <c r="G24" s="46"/>
      <c r="H24" s="46"/>
      <c r="I24" s="46"/>
      <c r="J24" s="46"/>
      <c r="K24" s="46" t="s">
        <v>113</v>
      </c>
      <c r="L24" s="46"/>
      <c r="M24" s="21"/>
      <c r="N24" s="21"/>
    </row>
    <row r="25" spans="1:17" ht="32.15" customHeight="1" thickBot="1" x14ac:dyDescent="0.5">
      <c r="A25" s="62" t="s">
        <v>114</v>
      </c>
      <c r="B25" s="145"/>
      <c r="C25" s="27" t="s">
        <v>87</v>
      </c>
      <c r="D25" s="28" t="s">
        <v>88</v>
      </c>
      <c r="E25" s="28" t="s">
        <v>89</v>
      </c>
      <c r="F25" s="28" t="s">
        <v>90</v>
      </c>
      <c r="G25" s="29" t="s">
        <v>99</v>
      </c>
      <c r="H25" s="30" t="s">
        <v>107</v>
      </c>
      <c r="I25" s="5" t="s">
        <v>87</v>
      </c>
      <c r="J25" s="6" t="s">
        <v>88</v>
      </c>
      <c r="K25" s="6" t="s">
        <v>89</v>
      </c>
      <c r="L25" s="6" t="s">
        <v>90</v>
      </c>
      <c r="M25" s="6" t="s">
        <v>99</v>
      </c>
      <c r="N25" s="7" t="s">
        <v>107</v>
      </c>
      <c r="O25" s="18" t="s">
        <v>91</v>
      </c>
      <c r="P25" s="54" t="s">
        <v>93</v>
      </c>
      <c r="Q25" s="54" t="s">
        <v>94</v>
      </c>
    </row>
    <row r="26" spans="1:17" x14ac:dyDescent="0.35">
      <c r="A26" t="s">
        <v>115</v>
      </c>
      <c r="C26" s="8"/>
      <c r="D26" s="9"/>
      <c r="E26" s="9"/>
      <c r="F26" s="9"/>
      <c r="G26" s="9"/>
      <c r="H26" s="11">
        <f t="shared" ref="H26:H27" si="8">SUM(C26:G26)</f>
        <v>0</v>
      </c>
      <c r="I26" s="8"/>
      <c r="J26" s="9"/>
      <c r="K26" s="9"/>
      <c r="L26" s="9"/>
      <c r="M26" s="9"/>
      <c r="N26" s="11">
        <f t="shared" ref="N26:N27" si="9">SUM(I26:M26)</f>
        <v>0</v>
      </c>
      <c r="O26" s="56">
        <f t="shared" ref="O26:O28" si="10">IFERROR(N26/H26,0)</f>
        <v>0</v>
      </c>
      <c r="P26" s="48"/>
      <c r="Q26" s="48"/>
    </row>
    <row r="27" spans="1:17" x14ac:dyDescent="0.35">
      <c r="A27" t="s">
        <v>116</v>
      </c>
      <c r="C27" s="15"/>
      <c r="D27" s="16"/>
      <c r="E27" s="16"/>
      <c r="F27" s="16"/>
      <c r="G27" s="16"/>
      <c r="H27" s="17">
        <f t="shared" si="8"/>
        <v>0</v>
      </c>
      <c r="I27" s="15"/>
      <c r="J27" s="16"/>
      <c r="K27" s="16"/>
      <c r="L27" s="16"/>
      <c r="M27" s="16"/>
      <c r="N27" s="17">
        <f t="shared" si="9"/>
        <v>0</v>
      </c>
      <c r="O27" s="56">
        <f t="shared" si="10"/>
        <v>0</v>
      </c>
      <c r="P27" s="48"/>
      <c r="Q27" s="48"/>
    </row>
    <row r="28" spans="1:17" ht="15" thickBot="1" x14ac:dyDescent="0.4">
      <c r="A28" s="22" t="s">
        <v>117</v>
      </c>
      <c r="B28" s="146"/>
      <c r="C28" s="39">
        <f>SUM(C24:C27)</f>
        <v>0</v>
      </c>
      <c r="D28" s="40">
        <f t="shared" ref="D28:G28" si="11">SUM(D24:D27)</f>
        <v>0</v>
      </c>
      <c r="E28" s="40">
        <f t="shared" si="11"/>
        <v>0</v>
      </c>
      <c r="F28" s="40">
        <f t="shared" si="11"/>
        <v>0</v>
      </c>
      <c r="G28" s="41">
        <f t="shared" si="11"/>
        <v>0</v>
      </c>
      <c r="H28" s="42">
        <f>SUM(C28:G28)</f>
        <v>0</v>
      </c>
      <c r="I28" s="43">
        <f>SUM(I24:I27)</f>
        <v>0</v>
      </c>
      <c r="J28" s="44">
        <f t="shared" ref="J28:M28" si="12">SUM(J24:J27)</f>
        <v>0</v>
      </c>
      <c r="K28" s="44">
        <f t="shared" si="12"/>
        <v>0</v>
      </c>
      <c r="L28" s="44">
        <f t="shared" si="12"/>
        <v>0</v>
      </c>
      <c r="M28" s="44">
        <f t="shared" si="12"/>
        <v>0</v>
      </c>
      <c r="N28" s="45">
        <f>SUM(I28:M28)</f>
        <v>0</v>
      </c>
      <c r="O28" s="56">
        <f t="shared" si="10"/>
        <v>0</v>
      </c>
      <c r="P28" s="48"/>
      <c r="Q28" s="48"/>
    </row>
    <row r="29" spans="1:17" ht="15" thickTop="1" x14ac:dyDescent="0.35"/>
  </sheetData>
  <conditionalFormatting sqref="I7">
    <cfRule type="expression" dxfId="137" priority="263">
      <formula>I7-C7&gt;=-0.1</formula>
    </cfRule>
    <cfRule type="expression" dxfId="136" priority="262" stopIfTrue="1">
      <formula>I7-C7&lt;-0.1</formula>
    </cfRule>
    <cfRule type="expression" dxfId="135" priority="261" stopIfTrue="1">
      <formula>I7-C7&lt;=-0.2</formula>
    </cfRule>
    <cfRule type="containsBlanks" priority="260" stopIfTrue="1">
      <formula>LEN(TRIM(I7))=0</formula>
    </cfRule>
    <cfRule type="iconSet" priority="259">
      <iconSet iconSet="5Quarters">
        <cfvo type="percent" val="0"/>
        <cfvo type="num" val="0.25"/>
        <cfvo type="num" val="0.5"/>
        <cfvo type="num" val="0.75"/>
        <cfvo type="num" val="1"/>
      </iconSet>
    </cfRule>
  </conditionalFormatting>
  <conditionalFormatting sqref="I8">
    <cfRule type="iconSet" priority="239">
      <iconSet iconSet="5Quarters">
        <cfvo type="percent" val="0"/>
        <cfvo type="num" val="0.25"/>
        <cfvo type="num" val="0.5"/>
        <cfvo type="num" val="0.75"/>
        <cfvo type="num" val="1"/>
      </iconSet>
    </cfRule>
    <cfRule type="containsBlanks" priority="240" stopIfTrue="1">
      <formula>LEN(TRIM(I8))=0</formula>
    </cfRule>
    <cfRule type="expression" dxfId="134" priority="243">
      <formula>I8-C8&gt;=-0.1</formula>
    </cfRule>
    <cfRule type="expression" dxfId="133" priority="241" stopIfTrue="1">
      <formula>I8-C8&lt;=-0.2</formula>
    </cfRule>
    <cfRule type="expression" dxfId="132" priority="242" stopIfTrue="1">
      <formula>I8-C8&lt;-0.1</formula>
    </cfRule>
  </conditionalFormatting>
  <conditionalFormatting sqref="I9">
    <cfRule type="expression" dxfId="131" priority="237" stopIfTrue="1">
      <formula>I9-C9&lt;-0.1</formula>
    </cfRule>
    <cfRule type="expression" dxfId="130" priority="238">
      <formula>I9-C9&gt;=-0.1</formula>
    </cfRule>
    <cfRule type="expression" dxfId="129" priority="236" stopIfTrue="1">
      <formula>I9-C9&lt;=-0.2</formula>
    </cfRule>
    <cfRule type="containsBlanks" priority="235" stopIfTrue="1">
      <formula>LEN(TRIM(I9))=0</formula>
    </cfRule>
    <cfRule type="iconSet" priority="234">
      <iconSet iconSet="5Quarters">
        <cfvo type="percent" val="0"/>
        <cfvo type="num" val="0.25"/>
        <cfvo type="num" val="0.5"/>
        <cfvo type="num" val="0.75"/>
        <cfvo type="num" val="1"/>
      </iconSet>
    </cfRule>
  </conditionalFormatting>
  <conditionalFormatting sqref="I10">
    <cfRule type="expression" dxfId="128" priority="233">
      <formula>I10-C10&gt;=-0.1</formula>
    </cfRule>
    <cfRule type="expression" dxfId="127" priority="232" stopIfTrue="1">
      <formula>I10-C10&lt;-0.1</formula>
    </cfRule>
    <cfRule type="expression" dxfId="126" priority="231" stopIfTrue="1">
      <formula>I10-C10&lt;=-0.2</formula>
    </cfRule>
    <cfRule type="containsBlanks" priority="230" stopIfTrue="1">
      <formula>LEN(TRIM(I10))=0</formula>
    </cfRule>
    <cfRule type="iconSet" priority="229">
      <iconSet iconSet="5Quarters">
        <cfvo type="percent" val="0"/>
        <cfvo type="num" val="0.25"/>
        <cfvo type="num" val="0.5"/>
        <cfvo type="num" val="0.75"/>
        <cfvo type="num" val="1"/>
      </iconSet>
    </cfRule>
  </conditionalFormatting>
  <conditionalFormatting sqref="I13:I16">
    <cfRule type="expression" dxfId="125" priority="74">
      <formula>AND(C13="x", I13="no")</formula>
    </cfRule>
  </conditionalFormatting>
  <conditionalFormatting sqref="I13:M16">
    <cfRule type="expression" priority="7" stopIfTrue="1">
      <formula>I13=""</formula>
    </cfRule>
    <cfRule type="expression" priority="8" stopIfTrue="1">
      <formula>(J13&lt;&gt;"")</formula>
    </cfRule>
    <cfRule type="expression" dxfId="124" priority="9" stopIfTrue="1">
      <formula>I13="yes"</formula>
    </cfRule>
  </conditionalFormatting>
  <conditionalFormatting sqref="J7">
    <cfRule type="expression" dxfId="123" priority="270" stopIfTrue="1">
      <formula>J7-D7&lt;=-0.2</formula>
    </cfRule>
    <cfRule type="expression" dxfId="122" priority="271" stopIfTrue="1">
      <formula>J7-D7&lt;-0.1</formula>
    </cfRule>
    <cfRule type="containsBlanks" priority="269" stopIfTrue="1">
      <formula>LEN(TRIM(J7))=0</formula>
    </cfRule>
    <cfRule type="expression" dxfId="121" priority="272">
      <formula>J7-D7&gt;=-0.1</formula>
    </cfRule>
    <cfRule type="iconSet" priority="264">
      <iconSet iconSet="5Quarters">
        <cfvo type="percent" val="0"/>
        <cfvo type="num" val="0.25"/>
        <cfvo type="num" val="0.5"/>
        <cfvo type="num" val="0.75"/>
        <cfvo type="num" val="1"/>
      </iconSet>
    </cfRule>
  </conditionalFormatting>
  <conditionalFormatting sqref="J8">
    <cfRule type="containsBlanks" priority="215" stopIfTrue="1">
      <formula>LEN(TRIM(J8))=0</formula>
    </cfRule>
    <cfRule type="expression" dxfId="120" priority="218">
      <formula>J8-D8&gt;=-0.1</formula>
    </cfRule>
    <cfRule type="expression" dxfId="119" priority="217" stopIfTrue="1">
      <formula>J8-D8&lt;-0.1</formula>
    </cfRule>
    <cfRule type="expression" dxfId="118" priority="216" stopIfTrue="1">
      <formula>J8-D8&lt;=-0.2</formula>
    </cfRule>
    <cfRule type="iconSet" priority="214">
      <iconSet iconSet="5Quarters">
        <cfvo type="percent" val="0"/>
        <cfvo type="num" val="0.25"/>
        <cfvo type="num" val="0.5"/>
        <cfvo type="num" val="0.75"/>
        <cfvo type="num" val="1"/>
      </iconSet>
    </cfRule>
  </conditionalFormatting>
  <conditionalFormatting sqref="J9">
    <cfRule type="iconSet" priority="219">
      <iconSet iconSet="5Quarters">
        <cfvo type="percent" val="0"/>
        <cfvo type="num" val="0.25"/>
        <cfvo type="num" val="0.5"/>
        <cfvo type="num" val="0.75"/>
        <cfvo type="num" val="1"/>
      </iconSet>
    </cfRule>
    <cfRule type="expression" dxfId="117" priority="223">
      <formula>J9-D9&gt;=-0.1</formula>
    </cfRule>
    <cfRule type="expression" dxfId="116" priority="222" stopIfTrue="1">
      <formula>J9-D9&lt;-0.1</formula>
    </cfRule>
    <cfRule type="expression" dxfId="115" priority="221" stopIfTrue="1">
      <formula>J9-D9&lt;=-0.2</formula>
    </cfRule>
    <cfRule type="containsBlanks" priority="220" stopIfTrue="1">
      <formula>LEN(TRIM(J9))=0</formula>
    </cfRule>
  </conditionalFormatting>
  <conditionalFormatting sqref="J10">
    <cfRule type="expression" dxfId="114" priority="228">
      <formula>J10-D10&gt;=-0.1</formula>
    </cfRule>
    <cfRule type="expression" dxfId="113" priority="227" stopIfTrue="1">
      <formula>J10-D10&lt;-0.1</formula>
    </cfRule>
    <cfRule type="expression" dxfId="112" priority="226" stopIfTrue="1">
      <formula>J10-D10&lt;=-0.2</formula>
    </cfRule>
    <cfRule type="iconSet" priority="224">
      <iconSet iconSet="5Quarters">
        <cfvo type="percent" val="0"/>
        <cfvo type="num" val="0.25"/>
        <cfvo type="num" val="0.5"/>
        <cfvo type="num" val="0.75"/>
        <cfvo type="num" val="1"/>
      </iconSet>
    </cfRule>
    <cfRule type="containsBlanks" priority="225" stopIfTrue="1">
      <formula>LEN(TRIM(J10))=0</formula>
    </cfRule>
  </conditionalFormatting>
  <conditionalFormatting sqref="J13:J16">
    <cfRule type="expression" dxfId="111" priority="58">
      <formula>AND(OR(C13="x",D13="x"), J13="no")</formula>
    </cfRule>
  </conditionalFormatting>
  <conditionalFormatting sqref="K7">
    <cfRule type="expression" dxfId="110" priority="257" stopIfTrue="1">
      <formula>K7-E7&lt;-0.1</formula>
    </cfRule>
    <cfRule type="expression" dxfId="109" priority="258">
      <formula>K7-E7&gt;=-0.1</formula>
    </cfRule>
    <cfRule type="iconSet" priority="254">
      <iconSet iconSet="5Quarters">
        <cfvo type="percent" val="0"/>
        <cfvo type="num" val="0.25"/>
        <cfvo type="num" val="0.5"/>
        <cfvo type="num" val="0.75"/>
        <cfvo type="num" val="1"/>
      </iconSet>
    </cfRule>
    <cfRule type="containsBlanks" priority="255" stopIfTrue="1">
      <formula>LEN(TRIM(K7))=0</formula>
    </cfRule>
    <cfRule type="expression" dxfId="108" priority="256" stopIfTrue="1">
      <formula>K7-E7&lt;=-0.2</formula>
    </cfRule>
  </conditionalFormatting>
  <conditionalFormatting sqref="K8">
    <cfRule type="iconSet" priority="209">
      <iconSet iconSet="5Quarters">
        <cfvo type="percent" val="0"/>
        <cfvo type="num" val="0.25"/>
        <cfvo type="num" val="0.5"/>
        <cfvo type="num" val="0.75"/>
        <cfvo type="num" val="1"/>
      </iconSet>
    </cfRule>
    <cfRule type="containsBlanks" priority="210" stopIfTrue="1">
      <formula>LEN(TRIM(K8))=0</formula>
    </cfRule>
    <cfRule type="expression" dxfId="107" priority="211" stopIfTrue="1">
      <formula>K8-E8&lt;=-0.2</formula>
    </cfRule>
    <cfRule type="expression" dxfId="106" priority="212" stopIfTrue="1">
      <formula>K8-E8&lt;-0.1</formula>
    </cfRule>
    <cfRule type="expression" dxfId="105" priority="213">
      <formula>K8-E8&gt;=-0.1</formula>
    </cfRule>
  </conditionalFormatting>
  <conditionalFormatting sqref="K9">
    <cfRule type="expression" dxfId="104" priority="206" stopIfTrue="1">
      <formula>K9-E9&lt;=-0.2</formula>
    </cfRule>
    <cfRule type="expression" dxfId="103" priority="208">
      <formula>K9-E9&gt;=-0.1</formula>
    </cfRule>
    <cfRule type="expression" dxfId="102" priority="207" stopIfTrue="1">
      <formula>K9-E9&lt;-0.1</formula>
    </cfRule>
    <cfRule type="containsBlanks" priority="205" stopIfTrue="1">
      <formula>LEN(TRIM(K9))=0</formula>
    </cfRule>
    <cfRule type="iconSet" priority="204">
      <iconSet iconSet="5Quarters">
        <cfvo type="percent" val="0"/>
        <cfvo type="num" val="0.25"/>
        <cfvo type="num" val="0.5"/>
        <cfvo type="num" val="0.75"/>
        <cfvo type="num" val="1"/>
      </iconSet>
    </cfRule>
  </conditionalFormatting>
  <conditionalFormatting sqref="K10">
    <cfRule type="iconSet" priority="199">
      <iconSet iconSet="5Quarters">
        <cfvo type="percent" val="0"/>
        <cfvo type="num" val="0.25"/>
        <cfvo type="num" val="0.5"/>
        <cfvo type="num" val="0.75"/>
        <cfvo type="num" val="1"/>
      </iconSet>
    </cfRule>
    <cfRule type="expression" dxfId="101" priority="203">
      <formula>K10-E10&gt;=-0.1</formula>
    </cfRule>
    <cfRule type="expression" dxfId="100" priority="202" stopIfTrue="1">
      <formula>K10-E10&lt;-0.1</formula>
    </cfRule>
    <cfRule type="expression" dxfId="99" priority="201" stopIfTrue="1">
      <formula>K10-E10&lt;=-0.2</formula>
    </cfRule>
    <cfRule type="containsBlanks" priority="200" stopIfTrue="1">
      <formula>LEN(TRIM(K10))=0</formula>
    </cfRule>
  </conditionalFormatting>
  <conditionalFormatting sqref="K13:K16">
    <cfRule type="expression" dxfId="98" priority="42">
      <formula>AND(OR(C13="x", D13="x",E13="x"), K13="no")</formula>
    </cfRule>
  </conditionalFormatting>
  <conditionalFormatting sqref="L7">
    <cfRule type="expression" dxfId="97" priority="252" stopIfTrue="1">
      <formula>L7-F7&lt;-0.1</formula>
    </cfRule>
    <cfRule type="expression" dxfId="96" priority="251" stopIfTrue="1">
      <formula>L7-F7&lt;=-0.2</formula>
    </cfRule>
    <cfRule type="containsBlanks" priority="250" stopIfTrue="1">
      <formula>LEN(TRIM(L7))=0</formula>
    </cfRule>
    <cfRule type="iconSet" priority="249">
      <iconSet iconSet="5Quarters">
        <cfvo type="percent" val="0"/>
        <cfvo type="num" val="0.25"/>
        <cfvo type="num" val="0.5"/>
        <cfvo type="num" val="0.75"/>
        <cfvo type="num" val="1"/>
      </iconSet>
    </cfRule>
    <cfRule type="expression" dxfId="95" priority="253">
      <formula>L7-F7&gt;=-0.1</formula>
    </cfRule>
  </conditionalFormatting>
  <conditionalFormatting sqref="L8">
    <cfRule type="expression" dxfId="94" priority="188">
      <formula>L8-F8&gt;=-0.1</formula>
    </cfRule>
    <cfRule type="expression" dxfId="93" priority="187" stopIfTrue="1">
      <formula>L8-F8&lt;-0.1</formula>
    </cfRule>
    <cfRule type="expression" dxfId="92" priority="186" stopIfTrue="1">
      <formula>L8-F8&lt;=-0.2</formula>
    </cfRule>
    <cfRule type="containsBlanks" priority="185" stopIfTrue="1">
      <formula>LEN(TRIM(L8))=0</formula>
    </cfRule>
    <cfRule type="iconSet" priority="184">
      <iconSet iconSet="5Quarters">
        <cfvo type="percent" val="0"/>
        <cfvo type="num" val="0.25"/>
        <cfvo type="num" val="0.5"/>
        <cfvo type="num" val="0.75"/>
        <cfvo type="num" val="1"/>
      </iconSet>
    </cfRule>
  </conditionalFormatting>
  <conditionalFormatting sqref="L9">
    <cfRule type="expression" dxfId="91" priority="193">
      <formula>L9-F9&gt;=-0.1</formula>
    </cfRule>
    <cfRule type="expression" dxfId="90" priority="192" stopIfTrue="1">
      <formula>L9-F9&lt;-0.1</formula>
    </cfRule>
    <cfRule type="expression" dxfId="89" priority="191" stopIfTrue="1">
      <formula>L9-F9&lt;=-0.2</formula>
    </cfRule>
    <cfRule type="containsBlanks" priority="190" stopIfTrue="1">
      <formula>LEN(TRIM(L9))=0</formula>
    </cfRule>
    <cfRule type="iconSet" priority="189">
      <iconSet iconSet="5Quarters">
        <cfvo type="percent" val="0"/>
        <cfvo type="num" val="0.25"/>
        <cfvo type="num" val="0.5"/>
        <cfvo type="num" val="0.75"/>
        <cfvo type="num" val="1"/>
      </iconSet>
    </cfRule>
  </conditionalFormatting>
  <conditionalFormatting sqref="L10">
    <cfRule type="expression" dxfId="88" priority="198">
      <formula>L10-F10&gt;=-0.1</formula>
    </cfRule>
    <cfRule type="expression" dxfId="87" priority="197" stopIfTrue="1">
      <formula>L10-F10&lt;-0.1</formula>
    </cfRule>
    <cfRule type="expression" dxfId="86" priority="196" stopIfTrue="1">
      <formula>L10-F10&lt;=-0.2</formula>
    </cfRule>
    <cfRule type="containsBlanks" priority="195" stopIfTrue="1">
      <formula>LEN(TRIM(L10))=0</formula>
    </cfRule>
    <cfRule type="iconSet" priority="194">
      <iconSet iconSet="5Quarters">
        <cfvo type="percent" val="0"/>
        <cfvo type="num" val="0.25"/>
        <cfvo type="num" val="0.5"/>
        <cfvo type="num" val="0.75"/>
        <cfvo type="num" val="1"/>
      </iconSet>
    </cfRule>
  </conditionalFormatting>
  <conditionalFormatting sqref="L13:L16">
    <cfRule type="expression" dxfId="85" priority="26">
      <formula>AND(OR(C13="x", D13="x", E13="x",F13="x"), L13="no")</formula>
    </cfRule>
  </conditionalFormatting>
  <conditionalFormatting sqref="M7">
    <cfRule type="containsBlanks" priority="245" stopIfTrue="1">
      <formula>LEN(TRIM(M7))=0</formula>
    </cfRule>
    <cfRule type="expression" dxfId="84" priority="247" stopIfTrue="1">
      <formula>M7-G7&lt;-0.1</formula>
    </cfRule>
    <cfRule type="expression" dxfId="83" priority="248">
      <formula>M7-G7&gt;=-0.1</formula>
    </cfRule>
    <cfRule type="expression" dxfId="82" priority="246" stopIfTrue="1">
      <formula>M7-G7&lt;=-0.2</formula>
    </cfRule>
    <cfRule type="iconSet" priority="244">
      <iconSet iconSet="5Quarters">
        <cfvo type="percent" val="0"/>
        <cfvo type="num" val="0.25"/>
        <cfvo type="num" val="0.5"/>
        <cfvo type="num" val="0.75"/>
        <cfvo type="num" val="1"/>
      </iconSet>
    </cfRule>
  </conditionalFormatting>
  <conditionalFormatting sqref="M8">
    <cfRule type="expression" dxfId="81" priority="183">
      <formula>M8-G8&gt;=-0.1</formula>
    </cfRule>
    <cfRule type="containsBlanks" priority="180" stopIfTrue="1">
      <formula>LEN(TRIM(M8))=0</formula>
    </cfRule>
    <cfRule type="iconSet" priority="179">
      <iconSet iconSet="5Quarters">
        <cfvo type="percent" val="0"/>
        <cfvo type="num" val="0.25"/>
        <cfvo type="num" val="0.5"/>
        <cfvo type="num" val="0.75"/>
        <cfvo type="num" val="1"/>
      </iconSet>
    </cfRule>
    <cfRule type="expression" dxfId="80" priority="182" stopIfTrue="1">
      <formula>M8-G8&lt;-0.1</formula>
    </cfRule>
    <cfRule type="expression" dxfId="79" priority="181" stopIfTrue="1">
      <formula>M8-G8&lt;=-0.2</formula>
    </cfRule>
  </conditionalFormatting>
  <conditionalFormatting sqref="M9">
    <cfRule type="expression" dxfId="78" priority="178">
      <formula>M9-G9&gt;=-0.1</formula>
    </cfRule>
    <cfRule type="expression" dxfId="77" priority="177" stopIfTrue="1">
      <formula>M9-G9&lt;-0.1</formula>
    </cfRule>
    <cfRule type="expression" dxfId="76" priority="176" stopIfTrue="1">
      <formula>M9-G9&lt;=-0.2</formula>
    </cfRule>
    <cfRule type="containsBlanks" priority="175" stopIfTrue="1">
      <formula>LEN(TRIM(M9))=0</formula>
    </cfRule>
    <cfRule type="iconSet" priority="174">
      <iconSet iconSet="5Quarters">
        <cfvo type="percent" val="0"/>
        <cfvo type="num" val="0.25"/>
        <cfvo type="num" val="0.5"/>
        <cfvo type="num" val="0.75"/>
        <cfvo type="num" val="1"/>
      </iconSet>
    </cfRule>
  </conditionalFormatting>
  <conditionalFormatting sqref="M10">
    <cfRule type="expression" dxfId="75" priority="173">
      <formula>M10-G10&gt;=-0.1</formula>
    </cfRule>
    <cfRule type="expression" dxfId="74" priority="172" stopIfTrue="1">
      <formula>M10-G10&lt;-0.1</formula>
    </cfRule>
    <cfRule type="expression" dxfId="73" priority="171" stopIfTrue="1">
      <formula>M10-G10&lt;=-0.2</formula>
    </cfRule>
    <cfRule type="containsBlanks" priority="170" stopIfTrue="1">
      <formula>LEN(TRIM(M10))=0</formula>
    </cfRule>
    <cfRule type="iconSet" priority="169">
      <iconSet iconSet="5Quarters">
        <cfvo type="percent" val="0"/>
        <cfvo type="num" val="0.25"/>
        <cfvo type="num" val="0.5"/>
        <cfvo type="num" val="0.75"/>
        <cfvo type="num" val="1"/>
      </iconSet>
    </cfRule>
  </conditionalFormatting>
  <conditionalFormatting sqref="M13:M16">
    <cfRule type="expression" dxfId="72" priority="10">
      <formula>AND(OR(C13="x", D13="x", E13="x", F13="x",G13="x"), M13="no")</formula>
    </cfRule>
  </conditionalFormatting>
  <conditionalFormatting sqref="N7:N10">
    <cfRule type="iconSet" priority="6">
      <iconSet iconSet="5Arrows" showValue="0">
        <cfvo type="percent" val="0"/>
        <cfvo type="num" val="-0.2"/>
        <cfvo type="num" val="-0.15"/>
        <cfvo type="num" val="-0.12"/>
        <cfvo type="num" val="-0.1"/>
      </iconSet>
    </cfRule>
  </conditionalFormatting>
  <conditionalFormatting sqref="N7:N16">
    <cfRule type="expression" dxfId="71" priority="1" stopIfTrue="1">
      <formula>$A7=""</formula>
    </cfRule>
  </conditionalFormatting>
  <conditionalFormatting sqref="O20:O23">
    <cfRule type="dataBar" priority="91">
      <dataBar showValue="0">
        <cfvo type="num" val="0"/>
        <cfvo type="num" val="1"/>
        <color theme="4" tint="0.39997558519241921"/>
      </dataBar>
      <extLst>
        <ext xmlns:x14="http://schemas.microsoft.com/office/spreadsheetml/2009/9/main" uri="{B025F937-C7B1-47D3-B67F-A62EFF666E3E}">
          <x14:id>{DD35980D-8E08-4C11-A611-867343A28463}</x14:id>
        </ext>
      </extLst>
    </cfRule>
    <cfRule type="cellIs" dxfId="70" priority="90" stopIfTrue="1" operator="greaterThan">
      <formula>1</formula>
    </cfRule>
  </conditionalFormatting>
  <conditionalFormatting sqref="O26:O28">
    <cfRule type="dataBar" priority="89">
      <dataBar showValue="0">
        <cfvo type="num" val="0"/>
        <cfvo type="num" val="1"/>
        <color theme="4" tint="0.39997558519241921"/>
      </dataBar>
      <extLst>
        <ext xmlns:x14="http://schemas.microsoft.com/office/spreadsheetml/2009/9/main" uri="{B025F937-C7B1-47D3-B67F-A62EFF666E3E}">
          <x14:id>{9ADDB1B6-86A0-455C-A325-35DCBBE5F4D8}</x14:id>
        </ext>
      </extLst>
    </cfRule>
    <cfRule type="cellIs" dxfId="69" priority="88" stopIfTrue="1" operator="greaterThan">
      <formula>1</formula>
    </cfRule>
  </conditionalFormatting>
  <dataValidations count="1">
    <dataValidation type="list" allowBlank="1" showInputMessage="1" showErrorMessage="1" sqref="C13:H16" xr:uid="{00000000-0002-0000-0C00-000000000000}">
      <formula1>"x"</formula1>
    </dataValidation>
  </dataValidations>
  <hyperlinks>
    <hyperlink ref="A2" r:id="rId1" location="objective-5-manage-human-bear-interactions-to-ensure-human-safety-and-to-minimize-polar-bear-injury-or-mortality" xr:uid="{410B20A8-7BF3-458D-8108-98281D685724}"/>
    <hyperlink ref="A4" r:id="rId2" xr:uid="{33ADB26B-0C5F-4740-A54C-9C1F80D60F51}"/>
  </hyperlinks>
  <pageMargins left="0.7" right="0.7" top="0.75" bottom="0.75" header="0.3" footer="0.3"/>
  <pageSetup paperSize="9" orientation="portrait" r:id="rId3"/>
  <drawing r:id="rId4"/>
  <extLst>
    <ext xmlns:x14="http://schemas.microsoft.com/office/spreadsheetml/2009/9/main" uri="{78C0D931-6437-407d-A8EE-F0AAD7539E65}">
      <x14:conditionalFormattings>
        <x14:conditionalFormatting xmlns:xm="http://schemas.microsoft.com/office/excel/2006/main">
          <x14:cfRule type="iconSet" priority="3" id="{9E217F15-4F23-46E6-93AD-85977DB30467}">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N13:N16</xm:sqref>
        </x14:conditionalFormatting>
        <x14:conditionalFormatting xmlns:xm="http://schemas.microsoft.com/office/excel/2006/main">
          <x14:cfRule type="dataBar" id="{DD35980D-8E08-4C11-A611-867343A28463}">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O20:O23</xm:sqref>
        </x14:conditionalFormatting>
        <x14:conditionalFormatting xmlns:xm="http://schemas.microsoft.com/office/excel/2006/main">
          <x14:cfRule type="dataBar" id="{9ADDB1B6-86A0-455C-A325-35DCBBE5F4D8}">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O26:O28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1000000}">
          <x14:formula1>
            <xm:f>'progress-codes'!$A$4:$A$5</xm:f>
          </x14:formula1>
          <xm:sqref>I13:M16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9B9FF98CFB78543AE8BC9B8336EB240" ma:contentTypeVersion="6" ma:contentTypeDescription="Create a new document." ma:contentTypeScope="" ma:versionID="87505d26f92ebbfc20d9fde5e2d46671">
  <xsd:schema xmlns:xsd="http://www.w3.org/2001/XMLSchema" xmlns:xs="http://www.w3.org/2001/XMLSchema" xmlns:p="http://schemas.microsoft.com/office/2006/metadata/properties" xmlns:ns2="8793f650-1b65-43c9-b164-e5992d6d9a7e" targetNamespace="http://schemas.microsoft.com/office/2006/metadata/properties" ma:root="true" ma:fieldsID="9553dcb43cfaa36d0cd0f7eb5d99d580" ns2:_="">
    <xsd:import namespace="8793f650-1b65-43c9-b164-e5992d6d9a7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93f650-1b65-43c9-b164-e5992d6d9a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E7B3CE-47F7-4F89-B042-67D982092E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93f650-1b65-43c9-b164-e5992d6d9a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9F6441-1769-4FF8-831D-75C94F69A6B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361D5A5-D7CC-4A86-986C-4954D654FB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CAP-Dashboard</vt:lpstr>
      <vt:lpstr>Objective Performance Metrics</vt:lpstr>
      <vt:lpstr>O2-CCC-A4</vt:lpstr>
      <vt:lpstr>O2-CCC-A5</vt:lpstr>
      <vt:lpstr>O2-CCC-A6</vt:lpstr>
      <vt:lpstr>O3-EH-A2</vt:lpstr>
      <vt:lpstr>O4-HM-A4</vt:lpstr>
      <vt:lpstr>O4-HM-A6</vt:lpstr>
      <vt:lpstr>O5-HBC-A5</vt:lpstr>
      <vt:lpstr>O5-HBC-A8</vt:lpstr>
      <vt:lpstr>progress-codes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droplaug</dc:creator>
  <cp:keywords/>
  <dc:description/>
  <cp:lastModifiedBy>Droplaug Ólafsdóttir</cp:lastModifiedBy>
  <cp:revision/>
  <dcterms:created xsi:type="dcterms:W3CDTF">2020-11-09T10:22:08Z</dcterms:created>
  <dcterms:modified xsi:type="dcterms:W3CDTF">2024-10-03T15:51:19Z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0x01010099B9FF98CFB78543AE8BC9B8336EB240</vt:lpwstr>
  </property>
  <property fmtid="{D5CDD505-2E9C-101B-9397-08002B2CF9AE}" pid="3" name="MediaServiceImageTags">
    <vt:lpwstr/>
  </property>
</Properties>
</file>